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029"/>
  <workbookPr defaultThemeVersion="124226"/>
  <bookViews>
    <workbookView xWindow="0" yWindow="0" windowWidth="20490" windowHeight="6948" activeTab="4"/>
  </bookViews>
  <sheets>
    <sheet name="ΠΡΟΣΛΗΠΤΕΟΙ" sheetId="10" r:id="rId1"/>
    <sheet name="ΓΕΝ ΚΑΤΑΤΑΞΗ ΜΕ ΕΜΠΕΙΡ." sheetId="4" r:id="rId2"/>
    <sheet name="ΓΕΝΙΚΗ ΚΑΤΑΤΑΞΗ ΧΩΡΙΣ ΕΜΠ." sheetId="7" r:id="rId3"/>
    <sheet name="ΕΙΔ.ΚΑΤΗΓΟΡΙΑ ΜΕ ΕΜΠΕΙΡΙΑ" sheetId="8" r:id="rId4"/>
    <sheet name="ΑΠΟΡΡΙΠΤΕΟΙ" sheetId="6" r:id="rId5"/>
  </sheets>
  <definedNames>
    <definedName name="_xlnm.Print_Area" localSheetId="2">'ΓΕΝΙΚΗ ΚΑΤΑΤΑΞΗ ΧΩΡΙΣ ΕΜΠ.'!$A$1:$AC$94</definedName>
    <definedName name="_xlnm.Print_Area" localSheetId="3">'ΕΙΔ.ΚΑΤΗΓΟΡΙΑ ΜΕ ΕΜΠΕΙΡΙΑ'!$A$1:$AC$22</definedName>
  </definedNames>
  <calcPr calcId="181029"/>
</workbook>
</file>

<file path=xl/sharedStrings.xml><?xml version="1.0" encoding="utf-8"?>
<sst xmlns="http://schemas.openxmlformats.org/spreadsheetml/2006/main" count="1442" uniqueCount="385">
  <si>
    <t>ΤΥΠΙΚΑ ΠΡΟΣΟΝΤΑ</t>
  </si>
  <si>
    <t>Α/Α</t>
  </si>
  <si>
    <t>ΜΟΡΙΑ</t>
  </si>
  <si>
    <t>ΝΑΙ</t>
  </si>
  <si>
    <t>ΣΤΟΙΧΕΙΑ ΥΠΟΨΗΦΙΟΥ</t>
  </si>
  <si>
    <t>ΕΠΩΝΥΜΟ</t>
  </si>
  <si>
    <t>ΟΝΟΜΑ</t>
  </si>
  <si>
    <t>ΣΥΝΟΛΟ ΜΟΡΙΩΝ</t>
  </si>
  <si>
    <t>ΕΝΤΟΠΙΟΤΗΤΑ</t>
  </si>
  <si>
    <t>ΟΧΙ</t>
  </si>
  <si>
    <t>ΠΡΟΣΘΕΤΑ - ΜΟΡΙΟΔΟΤΟΥΜΕΝΑ ΠΡΟΣΟΝΤΑ</t>
  </si>
  <si>
    <t>ΤΙΤΛΟΣ ΣΠΟΥΔΩΝ (κωδ. 041)</t>
  </si>
  <si>
    <t>ΑΡΙΘΜΟΣ ΑΝΗΛΙΚΩΝ ΤΕΚΝΩΝ (ΕΩΣ 2) (κωδ. 213)</t>
  </si>
  <si>
    <t>ΤΕΚΝΟ ΠΟΛΥΤΕΚΝΗΣ ΟΙΚΟΓΕΝΕΙΑΣ (κωδ. 214)</t>
  </si>
  <si>
    <t>ΤΕΚΝΟ ΤΡΙΤΕΚΝΗΣ ΟΙΚΟΓΕΝΕΙΑΣ (κωδ. 215)</t>
  </si>
  <si>
    <r>
      <t xml:space="preserve">ΧΡΟΝΟΣ ΑΝΕΡΓΙΑΣ (έως 8 </t>
    </r>
    <r>
      <rPr>
        <u val="single"/>
        <sz val="11"/>
        <color theme="1"/>
        <rFont val="Calibri"/>
        <family val="2"/>
        <scheme val="minor"/>
      </rPr>
      <t>εξάμηνα</t>
    </r>
    <r>
      <rPr>
        <sz val="11"/>
        <color theme="1"/>
        <rFont val="Calibri"/>
        <family val="2"/>
        <scheme val="minor"/>
      </rPr>
      <t>) (κωδ. 216)</t>
    </r>
  </si>
  <si>
    <t>ΧΡΟΝΟΛΟΓΙΑ ΓΕΝΝΗΣΗΣ</t>
  </si>
  <si>
    <t>ΗΛΙΚΙΑ</t>
  </si>
  <si>
    <t>ΑΡΙΘΜΟΣ ΑΝΗΛΙΚΩΝ ΤΕΚΝΩΝ (ΑΝΩ ΤΩΝ 2) (κωδ. 213)</t>
  </si>
  <si>
    <t xml:space="preserve">ΕΜΠΕΙΡΙΑ ΣΕ Β/ΘΜΙΟ Ή Γ/ΘΜΙΟ ΝΟΣΗΛΕΥΤΙΚΟ ΙΔΡΥΜΑ (έως και 24 μήνες) (κωδ. 211) </t>
  </si>
  <si>
    <t>ΑΡΙΘΜΟΣ ΠΡΩΤΟΚΟΛΛΟΥ ΑΙΤΗΣΗΣ</t>
  </si>
  <si>
    <t>ΜΟΡΙΑ (ΑΠΟ 24 ΕΩΣ 40 ΕΤΩΝ) (κωδ. 217)</t>
  </si>
  <si>
    <t>ΜΟΡΙΑ (ΑΝΩ ΤΩΝ 40 ΕΤΩΝ) (κωδ. 218)</t>
  </si>
  <si>
    <t>1832/01-10-2018</t>
  </si>
  <si>
    <t>ΑΝΤΩΝΙΑΔΟΥ</t>
  </si>
  <si>
    <t>ΑΙΚΑΤΕΡΙΝΗ</t>
  </si>
  <si>
    <t>2130/01-10-2018</t>
  </si>
  <si>
    <t>ΑΠΟΣΤΟΛΑΚΟΥ</t>
  </si>
  <si>
    <t>ΠΑΝΑΓΙΩΤΑ</t>
  </si>
  <si>
    <t>2151/01-10-2018</t>
  </si>
  <si>
    <t>ΑΡΑΠΑΝΤΩΝΗΣ</t>
  </si>
  <si>
    <t>ΕΛΠΙΔΟΦΟΡΟΣ</t>
  </si>
  <si>
    <t>2163/01-10-2018</t>
  </si>
  <si>
    <t>ΑΡΓΥΡΟΣ</t>
  </si>
  <si>
    <t>ΠΑΝΑΓΙΩΤΗΣ</t>
  </si>
  <si>
    <t>1690/01-10-2018</t>
  </si>
  <si>
    <t>ΑΥΓΕΡΙΝΙΔΗΣ</t>
  </si>
  <si>
    <t>ΜΑΡΙΟΣ</t>
  </si>
  <si>
    <t>141/20-09-2018</t>
  </si>
  <si>
    <t>ΑΥΖΩΤΗΣ</t>
  </si>
  <si>
    <t>ΔΗΜΗΤΡΙΟΣ</t>
  </si>
  <si>
    <t>447/25-09-2018</t>
  </si>
  <si>
    <t>ΑΧΛΑΤΗΣ</t>
  </si>
  <si>
    <t>ΕΥΣΤΡΑΤΙΟΣ</t>
  </si>
  <si>
    <t>1718/01-10-2018</t>
  </si>
  <si>
    <t>ΒΕΪΖΑΔΕ</t>
  </si>
  <si>
    <t>ΒΑΪΑ</t>
  </si>
  <si>
    <t>466/25-09-2018</t>
  </si>
  <si>
    <t>ΒΛΑΧΟΠΟΥΛΟΥ</t>
  </si>
  <si>
    <t>ΕΥΦΡΟΣΥΝΗ</t>
  </si>
  <si>
    <t>1038/27-09-2018</t>
  </si>
  <si>
    <t>ΓΑΒΡΑΣ</t>
  </si>
  <si>
    <t>ΧΡΗΣΤΟΣ</t>
  </si>
  <si>
    <t>80/19-09-2018</t>
  </si>
  <si>
    <t>ΓΑΛΑΝΗ</t>
  </si>
  <si>
    <t>ΑΣΗΜΙΝΑ</t>
  </si>
  <si>
    <t>2127/01-10-2018</t>
  </si>
  <si>
    <t>ΓΕΡΝΑΣ</t>
  </si>
  <si>
    <t>ΕΠΑΜΕΙΝΩΝΔΑΣ</t>
  </si>
  <si>
    <t>142/20-09-2018</t>
  </si>
  <si>
    <t>ΓΕΩΡΓΟΠΟΥΛΟΥ</t>
  </si>
  <si>
    <t>ΕΥΓΕΝΙΑ</t>
  </si>
  <si>
    <t>ΓΙΑΖΙΤΖΗ</t>
  </si>
  <si>
    <t>ΧΡΙΣΤΙΝΑ</t>
  </si>
  <si>
    <t>1128/28-09-2018</t>
  </si>
  <si>
    <t>ΓΚΛΙΑΤΗΣ</t>
  </si>
  <si>
    <t>ΚΩΝΣΤΑΝΤΙΝΟΣ</t>
  </si>
  <si>
    <t>2389/02-10-2018</t>
  </si>
  <si>
    <t>ΓΟΥΡΟΥΝΗ</t>
  </si>
  <si>
    <t>ΒΑΣΙΛΙΚΗ</t>
  </si>
  <si>
    <t>168/20-09-2018</t>
  </si>
  <si>
    <t>ΓΡΗΓΟΡΙΑΔΟΥ</t>
  </si>
  <si>
    <t>ΕΥΡΩΠΗ</t>
  </si>
  <si>
    <t>1072/28-09-2018</t>
  </si>
  <si>
    <t>ΔΗΜΑΚΗ</t>
  </si>
  <si>
    <t>ΟΥΡΑΝΙΑ</t>
  </si>
  <si>
    <t>1703/01-10-2018</t>
  </si>
  <si>
    <t>ΔΟΥΡΓΟΥΤΗ</t>
  </si>
  <si>
    <t>ΕΥΑΓΓΕΛΙΑ</t>
  </si>
  <si>
    <t>30/18-09-2018</t>
  </si>
  <si>
    <t>ΔΡΑΓΩΓΙΑΣ</t>
  </si>
  <si>
    <t>ΕΜΜΑΝΟΥΗΛ</t>
  </si>
  <si>
    <t>839/27-09-2018</t>
  </si>
  <si>
    <t>ΔΡΟΣΟΣ</t>
  </si>
  <si>
    <t>ΖΑΝΝΗΣ</t>
  </si>
  <si>
    <t>2141/01-10-2018</t>
  </si>
  <si>
    <t>ΙΩΑΝΝΗΣ</t>
  </si>
  <si>
    <t>1449/28-09-2018</t>
  </si>
  <si>
    <t>ΖΑΓΑΡΕΛΟΣ</t>
  </si>
  <si>
    <t>ΘΕΟΔΩΡΟΣ</t>
  </si>
  <si>
    <t>744/26-09-2018</t>
  </si>
  <si>
    <t>ΖΕΜΠΙΛΗ</t>
  </si>
  <si>
    <t>ΑΝΑΣΤΑΣΙΑ</t>
  </si>
  <si>
    <t>1709/01-10-2018</t>
  </si>
  <si>
    <t>ΘΕΟΔΩΡΟΠΟΥΛΟΥ</t>
  </si>
  <si>
    <t>ΣΟΦΙΑ</t>
  </si>
  <si>
    <t>647/26-09-2018</t>
  </si>
  <si>
    <t>ΚΑΡΑΓΙΩΤΑΣ</t>
  </si>
  <si>
    <t>ΦΩΤΙΟΣ</t>
  </si>
  <si>
    <t>911/27-09-2018</t>
  </si>
  <si>
    <t>ΚΑΡΑΟΥΛΑΝΗΣ</t>
  </si>
  <si>
    <t>ΣΙΜΩΝ</t>
  </si>
  <si>
    <t>2511/02-10-2018</t>
  </si>
  <si>
    <t>ΧΑΡΙΣΙΟΣ</t>
  </si>
  <si>
    <t>1535/01-10-2018</t>
  </si>
  <si>
    <t>ΚΑΤΣΑΡΟΥ</t>
  </si>
  <si>
    <t>ΒΙΚΤΩΡΙΑ-ΠΡΕΣΒΕΙΑ</t>
  </si>
  <si>
    <t>468/25-09-2018</t>
  </si>
  <si>
    <t>ΚΛΩΝΑΡΗΣ</t>
  </si>
  <si>
    <t>ΓΕΩΡΓΙΟΣ</t>
  </si>
  <si>
    <t>1276/28-09-2018</t>
  </si>
  <si>
    <t>ΚΟΛΛΙΑ</t>
  </si>
  <si>
    <t>2470/02-10-2018</t>
  </si>
  <si>
    <t>ΚΟΥΤΡΟΜΑΝΟΣ</t>
  </si>
  <si>
    <t>1344/28-09-2018</t>
  </si>
  <si>
    <t>ΚΟΥΤΣΟΥΜΠΑ</t>
  </si>
  <si>
    <t>ΜΑΡΙΑ</t>
  </si>
  <si>
    <t>591/26-09-2018</t>
  </si>
  <si>
    <t>ΚΥΡΑΤΖΙΔΗ</t>
  </si>
  <si>
    <t>ΜΕΛΠΟΜΕΝΗ</t>
  </si>
  <si>
    <t>2055/01-10-2018</t>
  </si>
  <si>
    <t>ΛΑΓΟΝΙΚΑ</t>
  </si>
  <si>
    <t>969/27-09-2018</t>
  </si>
  <si>
    <t>ΛΑΜΠΙΡΗΣ</t>
  </si>
  <si>
    <t>511/25-09-2018</t>
  </si>
  <si>
    <t>ΛΑΜΠΟΣ</t>
  </si>
  <si>
    <t>1188/28-09-2018</t>
  </si>
  <si>
    <t>ΛΥΚΟΥΔΗ</t>
  </si>
  <si>
    <t>423/25-09-2018</t>
  </si>
  <si>
    <t>ΜΑΖΓΑΛΤΖΙΔΗΣ</t>
  </si>
  <si>
    <t>567/25-09-2018</t>
  </si>
  <si>
    <t>ΜΑΚΡΗ</t>
  </si>
  <si>
    <t>ΑΝΘΗ</t>
  </si>
  <si>
    <t>965/27-09-2018</t>
  </si>
  <si>
    <t>ΜΑΝΤΖΟΥ</t>
  </si>
  <si>
    <t>20/18-09-2018</t>
  </si>
  <si>
    <t>ΜΑΝΩΛΗΣ</t>
  </si>
  <si>
    <t>1412/28-09-2018</t>
  </si>
  <si>
    <t>ΜΑΡΜΑΤΑΚΗΣ</t>
  </si>
  <si>
    <t>ΜΑΚΑΡΙΟΣ</t>
  </si>
  <si>
    <t>1834/01-10-2018</t>
  </si>
  <si>
    <t>ΜΑΤΘΑΙΑΚΗΣ</t>
  </si>
  <si>
    <t>ΜΙΧΑΛΗΣ</t>
  </si>
  <si>
    <t>680/26-09-2018</t>
  </si>
  <si>
    <t>ΜΑΥΡΙΔΟΥ</t>
  </si>
  <si>
    <t>ΠΕΤΡΙΝΑ</t>
  </si>
  <si>
    <t>2373/02-10-2018</t>
  </si>
  <si>
    <t>ΜΟΥΡΤΖΙΑΠΗΣ</t>
  </si>
  <si>
    <t>ΝΙΚΟΛΑΟΣ</t>
  </si>
  <si>
    <t>446/25-09-2018</t>
  </si>
  <si>
    <t>ΜΠΕΚΑΤΩΡΟΥ</t>
  </si>
  <si>
    <t>ΑΓΓΕΛΙΚΗ</t>
  </si>
  <si>
    <t>1012/27-09-2018</t>
  </si>
  <si>
    <t>ΜΠΟΥΣΔΟΥΚΟΣ</t>
  </si>
  <si>
    <t>ΑΘΑΝΑΣΙΟΣ</t>
  </si>
  <si>
    <t>1626/01-10-2018</t>
  </si>
  <si>
    <t>ΜΠΟΥΤΣΗ</t>
  </si>
  <si>
    <t>ΑΛΕΞΑΝΔΡΑ</t>
  </si>
  <si>
    <t>983/27-09-2018</t>
  </si>
  <si>
    <t>ΜΠΡΙΣΤΟΓΙΑΝΝΗΣ</t>
  </si>
  <si>
    <t>ΔΙΟΝΥΣΙΟΣ</t>
  </si>
  <si>
    <t>215/21-09-2018</t>
  </si>
  <si>
    <t>ΜΥΛΩΝΑΣ</t>
  </si>
  <si>
    <t>ΝΙΚΟΛΑΪΔΗΣ</t>
  </si>
  <si>
    <t>1418/28-09-2018</t>
  </si>
  <si>
    <t>ΝΙΚΟΛΑΚΑΚΗΣ</t>
  </si>
  <si>
    <t>ΑΝΤΩΝΙΟΣ</t>
  </si>
  <si>
    <t>2081/01-10-2018</t>
  </si>
  <si>
    <t>ΠΑΪΤΑΡΙΔΗΣ</t>
  </si>
  <si>
    <t>702/26-09-2018</t>
  </si>
  <si>
    <t>ΠΑΛΙΟΥΡΑΣ</t>
  </si>
  <si>
    <t>1210/28-09-0218</t>
  </si>
  <si>
    <t>ΠΑΝΑΓΙΩΤΟΠΟΥΛΟΣ</t>
  </si>
  <si>
    <t>2244/01-10-2018</t>
  </si>
  <si>
    <t>ΠΑΝΑΓΙΩΤΟΠΟΥΛΟΥ</t>
  </si>
  <si>
    <t>ΓΕΩΡΓΙΑ</t>
  </si>
  <si>
    <t>2258/01-10-2018</t>
  </si>
  <si>
    <t>ΠΑΠΑΔΟΠΟΥΛΟΣ</t>
  </si>
  <si>
    <t>ΕΛΙΣΣΑΙΟΣ</t>
  </si>
  <si>
    <t>1689/01-10-2018</t>
  </si>
  <si>
    <t>ΠΑΠΑΔΟΠΟΥΛΟΥ</t>
  </si>
  <si>
    <t>2541/02-10-2018</t>
  </si>
  <si>
    <t>864/27-09-2018</t>
  </si>
  <si>
    <t>ΠΑΠΑΝΑΣΤΑΣΙΟΥ</t>
  </si>
  <si>
    <t>238/21-09-2018</t>
  </si>
  <si>
    <t>ΠΑΡΜΑΚΗ</t>
  </si>
  <si>
    <t>2152/01-10-2018</t>
  </si>
  <si>
    <t>ΠΑΥΛΟΥΝΗΣ</t>
  </si>
  <si>
    <t>655/26-09/2018</t>
  </si>
  <si>
    <t>ΠΛΙΑΤΣΙΟΣ</t>
  </si>
  <si>
    <t>1761/01-10-2018</t>
  </si>
  <si>
    <t>ΠΟΥΡΖΙΤΙΔΗΣ</t>
  </si>
  <si>
    <t>1833/01-10-2018</t>
  </si>
  <si>
    <t>915/27-09-2018</t>
  </si>
  <si>
    <t>ΠΡΙΟΝΑ</t>
  </si>
  <si>
    <t>332/24-09-2018</t>
  </si>
  <si>
    <t>ΡΑΠΗ</t>
  </si>
  <si>
    <t>271/24-09-2018</t>
  </si>
  <si>
    <t>ΣΑΜΑΡΑ</t>
  </si>
  <si>
    <t>ΧΡΥΣΟΥΛΑ</t>
  </si>
  <si>
    <t>2121/01-10-2018</t>
  </si>
  <si>
    <t>ΣΑΜΙΩΤΑΚΗ</t>
  </si>
  <si>
    <t>1835/01-10-2018</t>
  </si>
  <si>
    <t>ΣΕΪΤΑΡΙΔΟΥ</t>
  </si>
  <si>
    <t>1630/01-10-2018</t>
  </si>
  <si>
    <t>ΤΑΤΣΗ</t>
  </si>
  <si>
    <t>ΓΙΑΝΝΑ</t>
  </si>
  <si>
    <t>1152/28-09-2018</t>
  </si>
  <si>
    <t>ΤΖΟΓΑΝΗΣ</t>
  </si>
  <si>
    <t>ΣΤΕΦΑΝΟΣ</t>
  </si>
  <si>
    <t>1153/28-09-2018</t>
  </si>
  <si>
    <t>ΤΟΥΡΚΟΔΗΜΗΤΡΗ</t>
  </si>
  <si>
    <t>48/18-09-2018</t>
  </si>
  <si>
    <t>ΤΣΑΜΠΑΖΟΓΛΟΥ</t>
  </si>
  <si>
    <t>ΣΑΒΒΑΣ</t>
  </si>
  <si>
    <t>272/24-09-2018</t>
  </si>
  <si>
    <t>ΤΣΙΚΡΙΚΩΝΗΣ</t>
  </si>
  <si>
    <t>46/18-09-2018</t>
  </si>
  <si>
    <t>765/26-09-2018</t>
  </si>
  <si>
    <t>ΤΣΟΥΠΙΝΑΚΗΣ</t>
  </si>
  <si>
    <t>285/24-09-2018</t>
  </si>
  <si>
    <t>1815/01-10-2018</t>
  </si>
  <si>
    <t>ΦΕΖΟΥΔΗ</t>
  </si>
  <si>
    <t>ΑΘΑΝΑΣΙΑ</t>
  </si>
  <si>
    <t>654/26-09-2018</t>
  </si>
  <si>
    <t>ΦΟΡΤΟΜΑΡΗΣ</t>
  </si>
  <si>
    <t>ΑΝΑΣΤΑΣΙΟΣ</t>
  </si>
  <si>
    <t>1203/28-09-2018</t>
  </si>
  <si>
    <t>ΦΟΥΦΟΥΔΑΚΗΣ</t>
  </si>
  <si>
    <t>708/26-09-2018</t>
  </si>
  <si>
    <t>ΧΑΡΜΑΝΑΣ</t>
  </si>
  <si>
    <t>2396/02-10-2018</t>
  </si>
  <si>
    <t>ΧΑΤΖΗΣ</t>
  </si>
  <si>
    <t>ΠΑΝΤΕΛΗΣ</t>
  </si>
  <si>
    <t>387/24-09-2018</t>
  </si>
  <si>
    <t>ΙΩΑΝΝΑ</t>
  </si>
  <si>
    <t>2004/01-10-2018</t>
  </si>
  <si>
    <t>ΧΟΣΙΑ</t>
  </si>
  <si>
    <t>1795/01-10-2018</t>
  </si>
  <si>
    <t>ΧΡΥΣΗ</t>
  </si>
  <si>
    <t>ΕΛΕΝΗ</t>
  </si>
  <si>
    <t>1001/27-09-2018</t>
  </si>
  <si>
    <t>ΧΡΥΣΟΥΛΑΣ</t>
  </si>
  <si>
    <t>ΚΙΜΩΝ</t>
  </si>
  <si>
    <t>Παρατηρήσεις</t>
  </si>
  <si>
    <t>ΑΔΤ</t>
  </si>
  <si>
    <t>402/25-09-2018</t>
  </si>
  <si>
    <t>**3295</t>
  </si>
  <si>
    <t>ΠΕΤΡΟ</t>
  </si>
  <si>
    <t>ΝΟΡΑ</t>
  </si>
  <si>
    <t>ΑΞΙΟΛΟΓΗΘΗΚΕ ΣΤΗΝ ΥΕ 5</t>
  </si>
  <si>
    <t>1238/28-09-2018</t>
  </si>
  <si>
    <t>**1941</t>
  </si>
  <si>
    <t>ΤΣΟΤΙΛΙΩΤΗ</t>
  </si>
  <si>
    <t>ΙΦΙΓΕΝΕΙΑ</t>
  </si>
  <si>
    <t>ΜΠΑΚΟΥΛΑ</t>
  </si>
  <si>
    <t>ΒΑΓΙΑ</t>
  </si>
  <si>
    <t>615/26-09-2018</t>
  </si>
  <si>
    <t>**1206</t>
  </si>
  <si>
    <t>2185/01-10-2018</t>
  </si>
  <si>
    <t>**8452</t>
  </si>
  <si>
    <t>**0170</t>
  </si>
  <si>
    <t>**1332</t>
  </si>
  <si>
    <t>**4914</t>
  </si>
  <si>
    <t>**4296</t>
  </si>
  <si>
    <t>**7080</t>
  </si>
  <si>
    <t>**4970</t>
  </si>
  <si>
    <t>**1680</t>
  </si>
  <si>
    <t>**7652</t>
  </si>
  <si>
    <t>**6241</t>
  </si>
  <si>
    <t>2139/01-10-2018</t>
  </si>
  <si>
    <t>**4146</t>
  </si>
  <si>
    <t>ΒΟΥΛΓΑΡΑΚΗ</t>
  </si>
  <si>
    <t>**0335</t>
  </si>
  <si>
    <t>**1724</t>
  </si>
  <si>
    <t>**5024</t>
  </si>
  <si>
    <t>**3916</t>
  </si>
  <si>
    <t>**8654</t>
  </si>
  <si>
    <t>**2958</t>
  </si>
  <si>
    <t>**4746</t>
  </si>
  <si>
    <t>**5833</t>
  </si>
  <si>
    <t>**8596</t>
  </si>
  <si>
    <t>**6729</t>
  </si>
  <si>
    <t>**9672</t>
  </si>
  <si>
    <t>**1928</t>
  </si>
  <si>
    <t>**7474</t>
  </si>
  <si>
    <t>**9783</t>
  </si>
  <si>
    <t>**3352</t>
  </si>
  <si>
    <t>**1668</t>
  </si>
  <si>
    <t>**9290</t>
  </si>
  <si>
    <t>ΚΑΡΑΤΖΕΤΖΟΣ</t>
  </si>
  <si>
    <t>**3418</t>
  </si>
  <si>
    <t>**0910</t>
  </si>
  <si>
    <t>**6450</t>
  </si>
  <si>
    <t>2279/01-10-2018</t>
  </si>
  <si>
    <t>**5943</t>
  </si>
  <si>
    <t>ΚΑΤΣΕΛΟΣ</t>
  </si>
  <si>
    <t>ΑΠΟΣΤΟΛΟΣ</t>
  </si>
  <si>
    <t>**5474</t>
  </si>
  <si>
    <t>**1507</t>
  </si>
  <si>
    <t>**1936</t>
  </si>
  <si>
    <t>**2500</t>
  </si>
  <si>
    <t>**6683</t>
  </si>
  <si>
    <t>**3660</t>
  </si>
  <si>
    <t>**9374</t>
  </si>
  <si>
    <t>**4512</t>
  </si>
  <si>
    <t>**8012</t>
  </si>
  <si>
    <t>**1545</t>
  </si>
  <si>
    <t>**3087</t>
  </si>
  <si>
    <t>**5083</t>
  </si>
  <si>
    <t>**7437</t>
  </si>
  <si>
    <t>**5273</t>
  </si>
  <si>
    <t>2040/01-10-2018</t>
  </si>
  <si>
    <t>**6762</t>
  </si>
  <si>
    <t>ΜΑΚΡΗΣ</t>
  </si>
  <si>
    <t>**7235</t>
  </si>
  <si>
    <t>**2438</t>
  </si>
  <si>
    <t>**7827</t>
  </si>
  <si>
    <t>**2669</t>
  </si>
  <si>
    <t>**8038</t>
  </si>
  <si>
    <t>**4196</t>
  </si>
  <si>
    <t>**5897</t>
  </si>
  <si>
    <t>**1077</t>
  </si>
  <si>
    <t>**6492</t>
  </si>
  <si>
    <t>**0650</t>
  </si>
  <si>
    <t>**6994</t>
  </si>
  <si>
    <t>**6485</t>
  </si>
  <si>
    <t>**9581</t>
  </si>
  <si>
    <t>**9388</t>
  </si>
  <si>
    <t>**6031</t>
  </si>
  <si>
    <t>**9993</t>
  </si>
  <si>
    <t>1837/01-10-2018</t>
  </si>
  <si>
    <t>**5707</t>
  </si>
  <si>
    <t>**9260</t>
  </si>
  <si>
    <t>**2032</t>
  </si>
  <si>
    <t>**8857</t>
  </si>
  <si>
    <t>**2501</t>
  </si>
  <si>
    <t>**2213</t>
  </si>
  <si>
    <t>**9288</t>
  </si>
  <si>
    <t>**6024</t>
  </si>
  <si>
    <t>**0592</t>
  </si>
  <si>
    <t>**6476</t>
  </si>
  <si>
    <t>**2460</t>
  </si>
  <si>
    <t>**9990</t>
  </si>
  <si>
    <t>**4906</t>
  </si>
  <si>
    <t>**2300</t>
  </si>
  <si>
    <t>**3105</t>
  </si>
  <si>
    <t>**3085</t>
  </si>
  <si>
    <t>ΤΣΙΦΤΣΗ</t>
  </si>
  <si>
    <t>**9615</t>
  </si>
  <si>
    <t>**5638</t>
  </si>
  <si>
    <t>ΦΑΣΣΟΣ</t>
  </si>
  <si>
    <t>**2020</t>
  </si>
  <si>
    <t>**5524</t>
  </si>
  <si>
    <t>**2250</t>
  </si>
  <si>
    <t>**2047</t>
  </si>
  <si>
    <t>**2764</t>
  </si>
  <si>
    <t>**0075</t>
  </si>
  <si>
    <t>ΧΕΛΜΗ</t>
  </si>
  <si>
    <t>**8899</t>
  </si>
  <si>
    <t>**2651</t>
  </si>
  <si>
    <t>**5152</t>
  </si>
  <si>
    <t>**9959</t>
  </si>
  <si>
    <t>**3180</t>
  </si>
  <si>
    <t>2555/3-10-2018</t>
  </si>
  <si>
    <t>ΕΚΠΡΟΘΕΣΜΗ ΑΙΤΗΣΗ αποστ 2/10/2018</t>
  </si>
  <si>
    <t>ΕΝΤΟΠΙΟΤΗΤΑ
(ΛΟΓΩ ΙΣΟΒΑΘΜΙΑΣ ΕΛΕΓΘΗΚΕ Ο ΒΑΘΜΟΣ ΤΙΤΛΟΥ ΣΠΟΥΔΩΝ ΣΥΜΦΩΝΑ ΜΕ ΤΑ ΟΡΙΖΟΜΕΝΑ ΑΠΌ ΤΗΝ ΠΡΟΚΗΡΥΞΗ</t>
  </si>
  <si>
    <t>ΕΝΤΟΠΙΟΤΗΤΑ
(ΛΟΓΩ ΙΣΟΒΑΘΜΙΑΣ ΕΛΕΓΘΗΚΕ Ο ΒΑΘΜΟΣ ΤΙΤΛΟΥ ΣΠΟΥΔΩΝ ΣΥΜΦΩΝΑ ΜΕ ΤΑ ΟΡΙΖΟΜΕΝΑ ΑΠΌ ΤΗΝ ΠΡΟΚΗΡΥΞΗ)</t>
  </si>
  <si>
    <t>(ΛΟΓΩ ΙΣΟΒΑΘΜΙΑΣ ΕΛΕΓΘΗΚΕ Ο ΒΑΘΜΟΣ ΤΙΤΛΟΥ ΣΠΟΥΔΩΝ ΣΥΜΦΩΝΑ ΜΕ ΤΑ ΟΡΙΖΟΜΕΝΑ ΑΠΌ ΤΗΝ ΠΡΟΚΗΡΥΞΗ)</t>
  </si>
  <si>
    <t>ΕΜΠΕΙΡΙΑ (έως και 84 μήνες) (κωδ. 212)</t>
  </si>
  <si>
    <t>ΕΜΠΕΙΡΙΑ  (έως και 84 μήνες) (κωδ. 212)</t>
  </si>
  <si>
    <t>ΕΙΔΙΚΗ ΚΑΤΗΓΟΡΙΑ</t>
  </si>
  <si>
    <t>Α) 4 ΘΕΣΕΙΣ (ΜΕ ΓΕΝΙΚΗ ΕΜΠΕΙΡΙΑ)</t>
  </si>
  <si>
    <t>Β) 2 ΘΕΣΕΙΣ  (ΧΩΡΙΣ ΓΕΝΙΚΗ ΕΜΠΕΙΡΙΑ)</t>
  </si>
  <si>
    <t>Γ) 1 ΘΕΣΗ ΕΙΔΙΚΗΣ ΚΑΤΗΓΟΡΙΑΣ  (ΜΕ ΓΕΝΙΚΗ ΕΜΠΕΙΡΙΑ)</t>
  </si>
  <si>
    <t>2058/01-10-2018</t>
  </si>
  <si>
    <t>**5887</t>
  </si>
  <si>
    <t>ΝΑΝΟΥ</t>
  </si>
  <si>
    <t>ΚΩΝΣΤΑΝΤΙΝΑ</t>
  </si>
  <si>
    <t>ΑΞΙΟΛΟΓΗΘΗΚΕ ΣΤΗΝ ΥΕ 6</t>
  </si>
  <si>
    <r>
      <t xml:space="preserve">ΥΕ1 - ΥΕ ΒΟΗΘΩΝ ΘΑΛΑΜΟΥ / ΤΡΑΥΜΑΤΙΟΦΟΡΕΩΝ                                                                </t>
    </r>
    <r>
      <rPr>
        <b/>
        <u val="single"/>
        <sz val="14"/>
        <color theme="1"/>
        <rFont val="Calibri"/>
        <family val="2"/>
        <scheme val="minor"/>
      </rPr>
      <t xml:space="preserve">ΠΡΟΣΩΡΙΝΟΣ ΠΙΝΑΚΑΣ ΠΡΟΣΛΗΠΤΕΩΝ </t>
    </r>
    <r>
      <rPr>
        <b/>
        <sz val="14"/>
        <color theme="1"/>
        <rFont val="Calibri"/>
        <family val="2"/>
        <scheme val="minor"/>
      </rPr>
      <t xml:space="preserve">
(4 ΘΕΣΕΙΣ ΜΕ ΓΕΝΙΚΗ ΕΜΠΕΙΡΙΑ, 2 ΘΕΣΕΙΣ ΧΩΡΙΣ ΓΕΝΙΚΗ ΕΜΠΕΙΡΙΑ, 1 ΘΕΣΗ ΕΙΔΙΚΗ ΚΑΤΗΓΟΡΙΑ ΜΕ ΓΕΝΙΚΗ ΕΜΠΕΙΡΙΑ ) </t>
    </r>
  </si>
  <si>
    <r>
      <t xml:space="preserve">ΥΕ1 - ΥΕ ΒΟΗΘΩΝ ΘΑΛΑΜΟΥ / ΤΡΑΥΜΑΤΙΟΦΟΡΕΩΝ                                                                </t>
    </r>
    <r>
      <rPr>
        <b/>
        <u val="single"/>
        <sz val="14"/>
        <color theme="1"/>
        <rFont val="Calibri"/>
        <family val="2"/>
        <scheme val="minor"/>
      </rPr>
      <t>ΠΡΟΣΩΡΙΝΟΣ ΠΙΝΑΚΑΣ ΚΑΤΑΤΑΞΗΣ  (ΜΕ ΓΕΝΙΚΗ ΕΜΠΕΙΡΙΑ)</t>
    </r>
  </si>
  <si>
    <r>
      <t xml:space="preserve">ΥΕ1 - ΥΕ ΒΟΗΘΩΝ ΘΑΛΑΜΟΥ / ΤΡΑΥΜΑΤΙΟΦΟΡΕΩΝ                                                                </t>
    </r>
    <r>
      <rPr>
        <b/>
        <u val="single"/>
        <sz val="14"/>
        <color theme="1"/>
        <rFont val="Calibri"/>
        <family val="2"/>
        <scheme val="minor"/>
      </rPr>
      <t>ΠΡΟΣΩΡΙΝΟΣ ΠΙΝΑΚΑΣ  ΚΑΤΑΤΑΞΗΣ (ΧΩΡΙΣ ΓΕΝΙΚΗ  ΕΜΠΕΙΡΙΑ)</t>
    </r>
  </si>
  <si>
    <r>
      <t xml:space="preserve">ΥΕ1 - ΒΟΗΘΩΝ ΘΑΛΑΜΟΥ / ΤΡΑΥΜΑΤΙΟΦΟΡΕΩΝ                                                                </t>
    </r>
    <r>
      <rPr>
        <b/>
        <u val="single"/>
        <sz val="14"/>
        <color theme="1"/>
        <rFont val="Calibri"/>
        <family val="2"/>
        <scheme val="minor"/>
      </rPr>
      <t xml:space="preserve">ΠΡΟΣΩΡΙΝΟΣ ΠΙΝΑΚΑΣ ΚΑΤΑΤΑΞΗΣ ΕΙΔΙΚΗΣ ΚΑΤΗΓΟΡΙΑΣ </t>
    </r>
    <r>
      <rPr>
        <b/>
        <sz val="14"/>
        <color theme="1"/>
        <rFont val="Calibri"/>
        <family val="2"/>
        <scheme val="minor"/>
      </rPr>
      <t xml:space="preserve">
(ΜΕ ΓΕΝΙΚΗ ΕΜΠΕΙΡΙΑ) </t>
    </r>
  </si>
  <si>
    <r>
      <t xml:space="preserve">ΥΕ1 - ΥΕ ΒΟΗΘΟΙ ΘΑΛΑΜΟΥ / ΤΡΑΥΜΑΤΙΟΦΟΡΕΩΝ                                                                                                                          </t>
    </r>
    <r>
      <rPr>
        <b/>
        <u val="single"/>
        <sz val="14"/>
        <color theme="1"/>
        <rFont val="Calibri"/>
        <family val="2"/>
        <scheme val="minor"/>
      </rPr>
      <t>ΠΡΟΣΩΡΙΝΟΣ ΠΙΝΑΚΑΣ ΑΠΟΡΡΙΠΤΕΩΝ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</si>
</sst>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left" wrapText="1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7" xfId="0" applyFill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0" fillId="0" borderId="4" xfId="0" applyFill="1" applyBorder="1" applyAlignment="1" applyProtection="1">
      <alignment horizontal="center" vertical="center" wrapText="1"/>
      <protection hidden="1"/>
    </xf>
    <xf numFmtId="0" fontId="0" fillId="0" borderId="5" xfId="0" applyFill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 wrapText="1"/>
      <protection hidden="1"/>
    </xf>
    <xf numFmtId="0" fontId="0" fillId="0" borderId="4" xfId="0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 vertical="center" wrapText="1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2" borderId="4" xfId="0" applyFill="1" applyBorder="1" applyAlignment="1" applyProtection="1">
      <alignment horizontal="center" wrapText="1"/>
      <protection hidden="1"/>
    </xf>
    <xf numFmtId="0" fontId="6" fillId="2" borderId="4" xfId="0" applyFont="1" applyFill="1" applyBorder="1" applyAlignment="1" applyProtection="1">
      <alignment horizontal="center"/>
      <protection hidden="1"/>
    </xf>
    <xf numFmtId="0" fontId="6" fillId="2" borderId="4" xfId="0" applyFont="1" applyFill="1" applyBorder="1" applyAlignment="1" applyProtection="1">
      <alignment horizontal="center" wrapText="1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4" fillId="0" borderId="7" xfId="0" applyFont="1" applyBorder="1" applyAlignment="1" applyProtection="1">
      <alignment horizontal="left" wrapText="1"/>
      <protection hidden="1"/>
    </xf>
    <xf numFmtId="0" fontId="0" fillId="0" borderId="7" xfId="0" applyBorder="1" applyAlignment="1" applyProtection="1">
      <alignment horizontal="left" wrapText="1"/>
      <protection hidden="1"/>
    </xf>
    <xf numFmtId="0" fontId="4" fillId="0" borderId="5" xfId="0" applyFont="1" applyBorder="1" applyAlignment="1" applyProtection="1">
      <alignment horizontal="left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7"/>
  <sheetViews>
    <sheetView workbookViewId="0" topLeftCell="A2">
      <pane xSplit="5" topLeftCell="F1" activePane="topRight" state="frozen"/>
      <selection pane="topRight" activeCell="C11" sqref="A1:AC17"/>
    </sheetView>
  </sheetViews>
  <sheetFormatPr defaultColWidth="9.140625" defaultRowHeight="15"/>
  <cols>
    <col min="1" max="1" width="4.8515625" style="1" customWidth="1"/>
    <col min="2" max="3" width="18.8515625" style="1" customWidth="1"/>
    <col min="4" max="4" width="25.140625" style="1" customWidth="1"/>
    <col min="5" max="5" width="26.8515625" style="1" customWidth="1"/>
    <col min="6" max="6" width="13.00390625" style="1" customWidth="1"/>
    <col min="7" max="7" width="15.00390625" style="1" customWidth="1"/>
    <col min="8" max="8" width="14.00390625" style="1" customWidth="1"/>
    <col min="9" max="9" width="12.00390625" style="1" customWidth="1"/>
    <col min="10" max="10" width="17.28125" style="1" customWidth="1"/>
    <col min="11" max="11" width="7.8515625" style="1" customWidth="1"/>
    <col min="12" max="12" width="13.421875" style="1" customWidth="1"/>
    <col min="13" max="13" width="7.421875" style="1" customWidth="1"/>
    <col min="14" max="14" width="10.8515625" style="3" customWidth="1"/>
    <col min="15" max="15" width="7.421875" style="3" customWidth="1"/>
    <col min="16" max="16" width="12.57421875" style="3" customWidth="1"/>
    <col min="17" max="17" width="7.421875" style="3" customWidth="1"/>
    <col min="18" max="18" width="13.00390625" style="1" customWidth="1"/>
    <col min="19" max="19" width="7.28125" style="1" customWidth="1"/>
    <col min="20" max="20" width="12.57421875" style="1" customWidth="1"/>
    <col min="21" max="21" width="7.28125" style="1" customWidth="1"/>
    <col min="22" max="22" width="9.7109375" style="1" customWidth="1"/>
    <col min="23" max="23" width="7.28125" style="1" customWidth="1"/>
    <col min="24" max="24" width="12.8515625" style="1" customWidth="1"/>
    <col min="25" max="25" width="11.421875" style="1" customWidth="1"/>
    <col min="26" max="26" width="8.57421875" style="1" customWidth="1"/>
    <col min="27" max="27" width="8.140625" style="1" customWidth="1"/>
    <col min="28" max="28" width="9.57421875" style="1" customWidth="1"/>
    <col min="29" max="29" width="19.28125" style="1" customWidth="1"/>
    <col min="30" max="37" width="9.140625" style="1" customWidth="1"/>
    <col min="38" max="38" width="9.140625" style="1" hidden="1" customWidth="1"/>
    <col min="39" max="16384" width="9.140625" style="1" customWidth="1"/>
  </cols>
  <sheetData>
    <row r="1" spans="1:29" ht="89.25" customHeight="1">
      <c r="A1" s="53" t="s">
        <v>380</v>
      </c>
      <c r="B1" s="51"/>
      <c r="C1" s="51"/>
      <c r="D1" s="51"/>
      <c r="E1" s="51"/>
      <c r="F1" s="6"/>
      <c r="G1" s="7"/>
      <c r="H1" s="7"/>
      <c r="I1" s="8"/>
      <c r="J1" s="8"/>
      <c r="K1" s="9"/>
      <c r="L1" s="9"/>
      <c r="M1" s="9"/>
      <c r="N1" s="10"/>
      <c r="O1" s="11"/>
      <c r="P1" s="11"/>
      <c r="Q1" s="11"/>
      <c r="R1" s="9"/>
      <c r="S1" s="9"/>
      <c r="T1" s="9"/>
      <c r="U1" s="9"/>
      <c r="V1" s="9"/>
      <c r="W1" s="9"/>
      <c r="X1" s="9"/>
      <c r="Y1" s="9"/>
      <c r="Z1" s="9"/>
      <c r="AA1" s="12"/>
      <c r="AB1" s="13"/>
      <c r="AC1" s="9"/>
    </row>
    <row r="2" spans="1:29" ht="30.75" customHeight="1">
      <c r="A2" s="14"/>
      <c r="B2" s="51" t="s">
        <v>372</v>
      </c>
      <c r="C2" s="52"/>
      <c r="D2" s="52"/>
      <c r="E2" s="52"/>
      <c r="F2" s="6"/>
      <c r="G2" s="7"/>
      <c r="H2" s="7"/>
      <c r="I2" s="8"/>
      <c r="J2" s="8"/>
      <c r="K2" s="15"/>
      <c r="L2" s="15"/>
      <c r="M2" s="15"/>
      <c r="N2" s="16"/>
      <c r="O2" s="16"/>
      <c r="P2" s="16"/>
      <c r="Q2" s="16"/>
      <c r="R2" s="15"/>
      <c r="S2" s="15"/>
      <c r="T2" s="15"/>
      <c r="U2" s="15"/>
      <c r="V2" s="15"/>
      <c r="W2" s="15"/>
      <c r="X2" s="15"/>
      <c r="Y2" s="15"/>
      <c r="Z2" s="15"/>
      <c r="AA2" s="15"/>
      <c r="AB2" s="17"/>
      <c r="AC2" s="9"/>
    </row>
    <row r="3" spans="1:29" s="4" customFormat="1" ht="31.5" customHeight="1">
      <c r="A3" s="54" t="s">
        <v>4</v>
      </c>
      <c r="B3" s="55"/>
      <c r="C3" s="55"/>
      <c r="D3" s="55"/>
      <c r="E3" s="55"/>
      <c r="F3" s="18" t="s">
        <v>0</v>
      </c>
      <c r="G3" s="19"/>
      <c r="H3" s="19"/>
      <c r="I3" s="20"/>
      <c r="J3" s="56" t="s">
        <v>10</v>
      </c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7"/>
      <c r="AB3" s="58" t="s">
        <v>7</v>
      </c>
      <c r="AC3" s="21"/>
    </row>
    <row r="4" spans="1:29" s="2" customFormat="1" ht="94.5" customHeight="1">
      <c r="A4" s="22" t="s">
        <v>1</v>
      </c>
      <c r="B4" s="22" t="s">
        <v>20</v>
      </c>
      <c r="C4" s="23" t="s">
        <v>245</v>
      </c>
      <c r="D4" s="23" t="s">
        <v>5</v>
      </c>
      <c r="E4" s="23" t="s">
        <v>6</v>
      </c>
      <c r="F4" s="24" t="s">
        <v>11</v>
      </c>
      <c r="G4" s="25"/>
      <c r="H4" s="26" t="s">
        <v>8</v>
      </c>
      <c r="I4" s="27" t="s">
        <v>371</v>
      </c>
      <c r="J4" s="24" t="s">
        <v>19</v>
      </c>
      <c r="K4" s="22" t="s">
        <v>2</v>
      </c>
      <c r="L4" s="22" t="s">
        <v>369</v>
      </c>
      <c r="M4" s="23" t="s">
        <v>2</v>
      </c>
      <c r="N4" s="28" t="s">
        <v>12</v>
      </c>
      <c r="O4" s="29" t="s">
        <v>2</v>
      </c>
      <c r="P4" s="28" t="s">
        <v>18</v>
      </c>
      <c r="Q4" s="28" t="s">
        <v>2</v>
      </c>
      <c r="R4" s="22" t="s">
        <v>13</v>
      </c>
      <c r="S4" s="22" t="s">
        <v>2</v>
      </c>
      <c r="T4" s="22" t="s">
        <v>14</v>
      </c>
      <c r="U4" s="22" t="s">
        <v>2</v>
      </c>
      <c r="V4" s="22" t="s">
        <v>15</v>
      </c>
      <c r="W4" s="22" t="s">
        <v>2</v>
      </c>
      <c r="X4" s="22" t="s">
        <v>16</v>
      </c>
      <c r="Y4" s="22" t="s">
        <v>17</v>
      </c>
      <c r="Z4" s="22" t="s">
        <v>21</v>
      </c>
      <c r="AA4" s="23" t="s">
        <v>22</v>
      </c>
      <c r="AB4" s="59"/>
      <c r="AC4" s="30" t="s">
        <v>244</v>
      </c>
    </row>
    <row r="5" spans="1:29" ht="18" customHeight="1">
      <c r="A5" s="9">
        <v>1</v>
      </c>
      <c r="B5" s="22" t="s">
        <v>133</v>
      </c>
      <c r="C5" s="22" t="s">
        <v>308</v>
      </c>
      <c r="D5" s="31" t="s">
        <v>134</v>
      </c>
      <c r="E5" s="31" t="s">
        <v>49</v>
      </c>
      <c r="F5" s="6" t="s">
        <v>3</v>
      </c>
      <c r="G5" s="7" t="str">
        <f aca="true" t="shared" si="0" ref="G5:G8">IF(F5="ΝΑΙ","ΟΚ","ΑΠΟΡΡΙΠΤΕΤΑΙ")</f>
        <v>ΟΚ</v>
      </c>
      <c r="H5" s="7" t="s">
        <v>3</v>
      </c>
      <c r="I5" s="7"/>
      <c r="J5" s="15">
        <v>24</v>
      </c>
      <c r="K5" s="9">
        <f aca="true" t="shared" si="1" ref="K5:K8">J5*17</f>
        <v>408</v>
      </c>
      <c r="L5" s="9">
        <v>84</v>
      </c>
      <c r="M5" s="9">
        <f aca="true" t="shared" si="2" ref="M5:M8">L5*7</f>
        <v>588</v>
      </c>
      <c r="N5" s="10"/>
      <c r="O5" s="11">
        <f aca="true" t="shared" si="3" ref="O5:O8">N5*60</f>
        <v>0</v>
      </c>
      <c r="P5" s="11">
        <v>4</v>
      </c>
      <c r="Q5" s="11">
        <f aca="true" t="shared" si="4" ref="Q5:Q8">P5*120</f>
        <v>480</v>
      </c>
      <c r="R5" s="9" t="s">
        <v>3</v>
      </c>
      <c r="S5" s="9">
        <f aca="true" t="shared" si="5" ref="S5:S8">IF(R5="ΝΑΙ",170,0)</f>
        <v>170</v>
      </c>
      <c r="T5" s="9"/>
      <c r="U5" s="9">
        <f aca="true" t="shared" si="6" ref="U5:U8">IF(T5="ΝΑΙ",120,0)</f>
        <v>0</v>
      </c>
      <c r="V5" s="9"/>
      <c r="W5" s="9">
        <f aca="true" t="shared" si="7" ref="W5:W8">V5*20</f>
        <v>0</v>
      </c>
      <c r="X5" s="9">
        <v>1973</v>
      </c>
      <c r="Y5" s="9">
        <f aca="true" t="shared" si="8" ref="Y5:Y8">2018-X5</f>
        <v>45</v>
      </c>
      <c r="Z5" s="9">
        <f aca="true" t="shared" si="9" ref="Z5:Z8">IF(AND(Y5&gt;24,Y5&lt;40),50,0)</f>
        <v>0</v>
      </c>
      <c r="AA5" s="12">
        <f aca="true" t="shared" si="10" ref="AA5:AA8">IF(AND(Y5&gt;=40,Y5&lt;=100),75,0)</f>
        <v>75</v>
      </c>
      <c r="AB5" s="32">
        <f aca="true" t="shared" si="11" ref="AB5:AB8">K5+M5+O5+Q5+S5+U5+W5+Z5+AA5</f>
        <v>1721</v>
      </c>
      <c r="AC5" s="9" t="s">
        <v>8</v>
      </c>
    </row>
    <row r="6" spans="1:29" ht="18" customHeight="1">
      <c r="A6" s="9">
        <v>2</v>
      </c>
      <c r="B6" s="22" t="s">
        <v>82</v>
      </c>
      <c r="C6" s="22" t="s">
        <v>283</v>
      </c>
      <c r="D6" s="31" t="s">
        <v>83</v>
      </c>
      <c r="E6" s="31" t="s">
        <v>84</v>
      </c>
      <c r="F6" s="6" t="s">
        <v>3</v>
      </c>
      <c r="G6" s="7" t="str">
        <f t="shared" si="0"/>
        <v>ΟΚ</v>
      </c>
      <c r="H6" s="7" t="s">
        <v>3</v>
      </c>
      <c r="I6" s="7"/>
      <c r="J6" s="15">
        <v>24</v>
      </c>
      <c r="K6" s="9">
        <f t="shared" si="1"/>
        <v>408</v>
      </c>
      <c r="L6" s="9">
        <v>84</v>
      </c>
      <c r="M6" s="9">
        <f t="shared" si="2"/>
        <v>588</v>
      </c>
      <c r="N6" s="10">
        <v>1</v>
      </c>
      <c r="O6" s="11">
        <f t="shared" si="3"/>
        <v>60</v>
      </c>
      <c r="P6" s="11"/>
      <c r="Q6" s="11">
        <f t="shared" si="4"/>
        <v>0</v>
      </c>
      <c r="R6" s="9" t="s">
        <v>3</v>
      </c>
      <c r="S6" s="9">
        <f t="shared" si="5"/>
        <v>170</v>
      </c>
      <c r="T6" s="9"/>
      <c r="U6" s="9">
        <f t="shared" si="6"/>
        <v>0</v>
      </c>
      <c r="V6" s="9"/>
      <c r="W6" s="9">
        <f t="shared" si="7"/>
        <v>0</v>
      </c>
      <c r="X6" s="9">
        <v>1976</v>
      </c>
      <c r="Y6" s="9">
        <f t="shared" si="8"/>
        <v>42</v>
      </c>
      <c r="Z6" s="9">
        <f t="shared" si="9"/>
        <v>0</v>
      </c>
      <c r="AA6" s="12">
        <f t="shared" si="10"/>
        <v>75</v>
      </c>
      <c r="AB6" s="32">
        <f t="shared" si="11"/>
        <v>1301</v>
      </c>
      <c r="AC6" s="9" t="s">
        <v>8</v>
      </c>
    </row>
    <row r="7" spans="1:29" ht="18" customHeight="1">
      <c r="A7" s="33">
        <v>3</v>
      </c>
      <c r="B7" s="22" t="s">
        <v>99</v>
      </c>
      <c r="C7" s="22" t="s">
        <v>289</v>
      </c>
      <c r="D7" s="31" t="s">
        <v>100</v>
      </c>
      <c r="E7" s="31" t="s">
        <v>101</v>
      </c>
      <c r="F7" s="6" t="s">
        <v>3</v>
      </c>
      <c r="G7" s="7" t="str">
        <f t="shared" si="0"/>
        <v>ΟΚ</v>
      </c>
      <c r="H7" s="7" t="s">
        <v>3</v>
      </c>
      <c r="I7" s="7"/>
      <c r="J7" s="15">
        <v>24</v>
      </c>
      <c r="K7" s="9">
        <f t="shared" si="1"/>
        <v>408</v>
      </c>
      <c r="L7" s="9">
        <v>84</v>
      </c>
      <c r="M7" s="9">
        <f t="shared" si="2"/>
        <v>588</v>
      </c>
      <c r="N7" s="10"/>
      <c r="O7" s="11">
        <f t="shared" si="3"/>
        <v>0</v>
      </c>
      <c r="P7" s="11"/>
      <c r="Q7" s="11">
        <f t="shared" si="4"/>
        <v>0</v>
      </c>
      <c r="R7" s="9"/>
      <c r="S7" s="9">
        <f t="shared" si="5"/>
        <v>0</v>
      </c>
      <c r="T7" s="9"/>
      <c r="U7" s="9">
        <f t="shared" si="6"/>
        <v>0</v>
      </c>
      <c r="V7" s="9"/>
      <c r="W7" s="9">
        <f t="shared" si="7"/>
        <v>0</v>
      </c>
      <c r="X7" s="9">
        <v>1975</v>
      </c>
      <c r="Y7" s="9">
        <f t="shared" si="8"/>
        <v>43</v>
      </c>
      <c r="Z7" s="9">
        <f t="shared" si="9"/>
        <v>0</v>
      </c>
      <c r="AA7" s="12">
        <f t="shared" si="10"/>
        <v>75</v>
      </c>
      <c r="AB7" s="32">
        <f t="shared" si="11"/>
        <v>1071</v>
      </c>
      <c r="AC7" s="9" t="s">
        <v>8</v>
      </c>
    </row>
    <row r="8" spans="1:29" ht="18" customHeight="1">
      <c r="A8" s="9">
        <v>4</v>
      </c>
      <c r="B8" s="22" t="s">
        <v>152</v>
      </c>
      <c r="C8" s="22" t="s">
        <v>318</v>
      </c>
      <c r="D8" s="31" t="s">
        <v>153</v>
      </c>
      <c r="E8" s="31" t="s">
        <v>154</v>
      </c>
      <c r="F8" s="6" t="s">
        <v>3</v>
      </c>
      <c r="G8" s="7" t="str">
        <f t="shared" si="0"/>
        <v>ΟΚ</v>
      </c>
      <c r="H8" s="7" t="s">
        <v>3</v>
      </c>
      <c r="I8" s="7" t="s">
        <v>3</v>
      </c>
      <c r="J8" s="15">
        <v>24</v>
      </c>
      <c r="K8" s="9">
        <f t="shared" si="1"/>
        <v>408</v>
      </c>
      <c r="L8" s="9">
        <v>84</v>
      </c>
      <c r="M8" s="9">
        <f t="shared" si="2"/>
        <v>588</v>
      </c>
      <c r="N8" s="10"/>
      <c r="O8" s="11">
        <f t="shared" si="3"/>
        <v>0</v>
      </c>
      <c r="P8" s="11"/>
      <c r="Q8" s="11">
        <f t="shared" si="4"/>
        <v>0</v>
      </c>
      <c r="R8" s="9"/>
      <c r="S8" s="9">
        <f t="shared" si="5"/>
        <v>0</v>
      </c>
      <c r="T8" s="9"/>
      <c r="U8" s="9">
        <f t="shared" si="6"/>
        <v>0</v>
      </c>
      <c r="V8" s="9"/>
      <c r="W8" s="9">
        <f t="shared" si="7"/>
        <v>0</v>
      </c>
      <c r="X8" s="9">
        <v>1985</v>
      </c>
      <c r="Y8" s="9">
        <f t="shared" si="8"/>
        <v>33</v>
      </c>
      <c r="Z8" s="9">
        <f t="shared" si="9"/>
        <v>50</v>
      </c>
      <c r="AA8" s="12">
        <f t="shared" si="10"/>
        <v>0</v>
      </c>
      <c r="AB8" s="32">
        <f t="shared" si="11"/>
        <v>1046</v>
      </c>
      <c r="AC8" s="9" t="s">
        <v>8</v>
      </c>
    </row>
    <row r="9" spans="1:29" ht="30.75" customHeight="1">
      <c r="A9" s="14"/>
      <c r="B9" s="51" t="s">
        <v>373</v>
      </c>
      <c r="C9" s="52"/>
      <c r="D9" s="52"/>
      <c r="E9" s="52"/>
      <c r="F9" s="6"/>
      <c r="G9" s="7"/>
      <c r="H9" s="7"/>
      <c r="I9" s="8"/>
      <c r="J9" s="8"/>
      <c r="K9" s="15"/>
      <c r="L9" s="15"/>
      <c r="M9" s="15"/>
      <c r="N9" s="16"/>
      <c r="O9" s="16"/>
      <c r="P9" s="16"/>
      <c r="Q9" s="16"/>
      <c r="R9" s="15"/>
      <c r="S9" s="15"/>
      <c r="T9" s="15"/>
      <c r="U9" s="15"/>
      <c r="V9" s="15"/>
      <c r="W9" s="15"/>
      <c r="X9" s="15"/>
      <c r="Y9" s="15"/>
      <c r="Z9" s="15"/>
      <c r="AA9" s="15"/>
      <c r="AB9" s="17"/>
      <c r="AC9" s="9"/>
    </row>
    <row r="10" spans="1:29" s="4" customFormat="1" ht="31.5" customHeight="1">
      <c r="A10" s="54" t="s">
        <v>4</v>
      </c>
      <c r="B10" s="55"/>
      <c r="C10" s="55"/>
      <c r="D10" s="55"/>
      <c r="E10" s="55"/>
      <c r="F10" s="18" t="s">
        <v>0</v>
      </c>
      <c r="G10" s="19"/>
      <c r="H10" s="19"/>
      <c r="I10" s="20"/>
      <c r="J10" s="56" t="s">
        <v>10</v>
      </c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7"/>
      <c r="AB10" s="32"/>
      <c r="AC10" s="21"/>
    </row>
    <row r="11" spans="1:29" s="2" customFormat="1" ht="94.5" customHeight="1">
      <c r="A11" s="22" t="s">
        <v>1</v>
      </c>
      <c r="B11" s="22" t="s">
        <v>20</v>
      </c>
      <c r="C11" s="23" t="s">
        <v>245</v>
      </c>
      <c r="D11" s="23" t="s">
        <v>5</v>
      </c>
      <c r="E11" s="23" t="s">
        <v>6</v>
      </c>
      <c r="F11" s="24" t="s">
        <v>11</v>
      </c>
      <c r="G11" s="25"/>
      <c r="H11" s="26" t="s">
        <v>8</v>
      </c>
      <c r="I11" s="27" t="s">
        <v>371</v>
      </c>
      <c r="J11" s="24" t="s">
        <v>19</v>
      </c>
      <c r="K11" s="22" t="s">
        <v>2</v>
      </c>
      <c r="L11" s="22"/>
      <c r="M11" s="23"/>
      <c r="N11" s="28" t="s">
        <v>12</v>
      </c>
      <c r="O11" s="29" t="s">
        <v>2</v>
      </c>
      <c r="P11" s="28" t="s">
        <v>18</v>
      </c>
      <c r="Q11" s="28" t="s">
        <v>2</v>
      </c>
      <c r="R11" s="22" t="s">
        <v>13</v>
      </c>
      <c r="S11" s="22" t="s">
        <v>2</v>
      </c>
      <c r="T11" s="22" t="s">
        <v>14</v>
      </c>
      <c r="U11" s="22" t="s">
        <v>2</v>
      </c>
      <c r="V11" s="22" t="s">
        <v>15</v>
      </c>
      <c r="W11" s="22" t="s">
        <v>2</v>
      </c>
      <c r="X11" s="22" t="s">
        <v>16</v>
      </c>
      <c r="Y11" s="22" t="s">
        <v>17</v>
      </c>
      <c r="Z11" s="22" t="s">
        <v>21</v>
      </c>
      <c r="AA11" s="23" t="s">
        <v>22</v>
      </c>
      <c r="AB11" s="32"/>
      <c r="AC11" s="30" t="s">
        <v>244</v>
      </c>
    </row>
    <row r="12" spans="1:29" ht="18" customHeight="1">
      <c r="A12" s="9">
        <v>1</v>
      </c>
      <c r="B12" s="22" t="s">
        <v>110</v>
      </c>
      <c r="C12" s="22" t="s">
        <v>298</v>
      </c>
      <c r="D12" s="31" t="s">
        <v>111</v>
      </c>
      <c r="E12" s="31" t="s">
        <v>69</v>
      </c>
      <c r="F12" s="6" t="s">
        <v>3</v>
      </c>
      <c r="G12" s="7" t="str">
        <f>IF(F12="ΝΑΙ","ΟΚ","ΑΠΟΡΡΙΠΤΕΤΑΙ")</f>
        <v>ΟΚ</v>
      </c>
      <c r="H12" s="7" t="s">
        <v>3</v>
      </c>
      <c r="I12" s="7"/>
      <c r="J12" s="15">
        <v>24</v>
      </c>
      <c r="K12" s="9">
        <f>J12*17</f>
        <v>408</v>
      </c>
      <c r="L12" s="9"/>
      <c r="M12" s="9">
        <f>L12*7</f>
        <v>0</v>
      </c>
      <c r="N12" s="10">
        <v>2</v>
      </c>
      <c r="O12" s="11">
        <f>N12*60</f>
        <v>120</v>
      </c>
      <c r="P12" s="11"/>
      <c r="Q12" s="11">
        <f>P12*120</f>
        <v>0</v>
      </c>
      <c r="R12" s="9"/>
      <c r="S12" s="9">
        <f>IF(R12="ΝΑΙ",170,0)</f>
        <v>0</v>
      </c>
      <c r="T12" s="9"/>
      <c r="U12" s="9">
        <f>IF(T12="ΝΑΙ",120,0)</f>
        <v>0</v>
      </c>
      <c r="V12" s="9"/>
      <c r="W12" s="9">
        <f>V12*20</f>
        <v>0</v>
      </c>
      <c r="X12" s="9">
        <v>1975</v>
      </c>
      <c r="Y12" s="9">
        <f>2018-X12</f>
        <v>43</v>
      </c>
      <c r="Z12" s="9">
        <f>IF(AND(Y12&gt;24,Y12&lt;40),50,0)</f>
        <v>0</v>
      </c>
      <c r="AA12" s="12">
        <f>IF(AND(Y12&gt;=40,Y12&lt;=100),75,0)</f>
        <v>75</v>
      </c>
      <c r="AB12" s="32">
        <f>K12+M12+O12+Q12+S12+U12+W12+Z12+AA12</f>
        <v>603</v>
      </c>
      <c r="AC12" s="9" t="s">
        <v>8</v>
      </c>
    </row>
    <row r="13" spans="1:29" ht="100.8">
      <c r="A13" s="9">
        <v>2</v>
      </c>
      <c r="B13" s="22" t="s">
        <v>29</v>
      </c>
      <c r="C13" s="22" t="s">
        <v>263</v>
      </c>
      <c r="D13" s="31" t="s">
        <v>30</v>
      </c>
      <c r="E13" s="31" t="s">
        <v>31</v>
      </c>
      <c r="F13" s="6" t="s">
        <v>3</v>
      </c>
      <c r="G13" s="7" t="str">
        <f>IF(F13="ΝΑΙ","ΟΚ","ΑΠΟΡΡΙΠΤΕΤΑΙ")</f>
        <v>ΟΚ</v>
      </c>
      <c r="H13" s="7" t="s">
        <v>3</v>
      </c>
      <c r="I13" s="7"/>
      <c r="J13" s="15">
        <v>24</v>
      </c>
      <c r="K13" s="9">
        <f>J13*17</f>
        <v>408</v>
      </c>
      <c r="L13" s="9"/>
      <c r="M13" s="9">
        <f>L13*7</f>
        <v>0</v>
      </c>
      <c r="N13" s="10"/>
      <c r="O13" s="11">
        <f>N13*60</f>
        <v>0</v>
      </c>
      <c r="P13" s="11"/>
      <c r="Q13" s="11">
        <f>P13*120</f>
        <v>0</v>
      </c>
      <c r="R13" s="9"/>
      <c r="S13" s="9">
        <f>IF(R13="ΝΑΙ",170,0)</f>
        <v>0</v>
      </c>
      <c r="T13" s="9"/>
      <c r="U13" s="9">
        <f>IF(T13="ΝΑΙ",120,0)</f>
        <v>0</v>
      </c>
      <c r="V13" s="9"/>
      <c r="W13" s="9">
        <f>V13*20</f>
        <v>0</v>
      </c>
      <c r="X13" s="9">
        <v>1981</v>
      </c>
      <c r="Y13" s="9">
        <f>2018-X13</f>
        <v>37</v>
      </c>
      <c r="Z13" s="9">
        <f>IF(AND(Y13&gt;24,Y13&lt;40),50,0)</f>
        <v>50</v>
      </c>
      <c r="AA13" s="12">
        <f>IF(AND(Y13&gt;=40,Y13&lt;=100),75,0)</f>
        <v>0</v>
      </c>
      <c r="AB13" s="32">
        <f>K13+M13+O13+Q13+S13+U13+W13+Z13+AA13</f>
        <v>458</v>
      </c>
      <c r="AC13" s="34" t="s">
        <v>366</v>
      </c>
    </row>
    <row r="14" spans="1:29" ht="30.75" customHeight="1">
      <c r="A14" s="14"/>
      <c r="B14" s="51" t="s">
        <v>374</v>
      </c>
      <c r="C14" s="52"/>
      <c r="D14" s="52"/>
      <c r="E14" s="52"/>
      <c r="F14" s="6"/>
      <c r="G14" s="7"/>
      <c r="H14" s="7"/>
      <c r="I14" s="8"/>
      <c r="J14" s="8"/>
      <c r="K14" s="15"/>
      <c r="L14" s="15"/>
      <c r="M14" s="15"/>
      <c r="N14" s="16"/>
      <c r="O14" s="16"/>
      <c r="P14" s="16"/>
      <c r="Q14" s="16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7"/>
      <c r="AC14" s="9"/>
    </row>
    <row r="15" spans="1:29" s="4" customFormat="1" ht="31.5" customHeight="1">
      <c r="A15" s="54" t="s">
        <v>4</v>
      </c>
      <c r="B15" s="55"/>
      <c r="C15" s="55"/>
      <c r="D15" s="55"/>
      <c r="E15" s="55"/>
      <c r="F15" s="18" t="s">
        <v>0</v>
      </c>
      <c r="G15" s="19"/>
      <c r="H15" s="19"/>
      <c r="I15" s="20"/>
      <c r="J15" s="56" t="s">
        <v>10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7"/>
      <c r="AB15" s="32"/>
      <c r="AC15" s="21"/>
    </row>
    <row r="16" spans="1:29" s="2" customFormat="1" ht="94.5" customHeight="1">
      <c r="A16" s="22" t="s">
        <v>1</v>
      </c>
      <c r="B16" s="22" t="s">
        <v>20</v>
      </c>
      <c r="C16" s="23" t="s">
        <v>245</v>
      </c>
      <c r="D16" s="23" t="s">
        <v>5</v>
      </c>
      <c r="E16" s="23" t="s">
        <v>6</v>
      </c>
      <c r="F16" s="24" t="s">
        <v>11</v>
      </c>
      <c r="G16" s="25"/>
      <c r="H16" s="26" t="s">
        <v>8</v>
      </c>
      <c r="I16" s="27" t="s">
        <v>371</v>
      </c>
      <c r="J16" s="24" t="s">
        <v>19</v>
      </c>
      <c r="K16" s="22" t="s">
        <v>2</v>
      </c>
      <c r="L16" s="22" t="s">
        <v>370</v>
      </c>
      <c r="M16" s="23" t="s">
        <v>2</v>
      </c>
      <c r="N16" s="28" t="s">
        <v>12</v>
      </c>
      <c r="O16" s="29" t="s">
        <v>2</v>
      </c>
      <c r="P16" s="28" t="s">
        <v>18</v>
      </c>
      <c r="Q16" s="28" t="s">
        <v>2</v>
      </c>
      <c r="R16" s="22" t="s">
        <v>13</v>
      </c>
      <c r="S16" s="22" t="s">
        <v>2</v>
      </c>
      <c r="T16" s="22" t="s">
        <v>14</v>
      </c>
      <c r="U16" s="22" t="s">
        <v>2</v>
      </c>
      <c r="V16" s="22" t="s">
        <v>15</v>
      </c>
      <c r="W16" s="22" t="s">
        <v>2</v>
      </c>
      <c r="X16" s="22" t="s">
        <v>16</v>
      </c>
      <c r="Y16" s="22" t="s">
        <v>17</v>
      </c>
      <c r="Z16" s="22" t="s">
        <v>21</v>
      </c>
      <c r="AA16" s="23" t="s">
        <v>22</v>
      </c>
      <c r="AB16" s="32"/>
      <c r="AC16" s="30" t="s">
        <v>244</v>
      </c>
    </row>
    <row r="17" spans="1:29" s="5" customFormat="1" ht="114.75" customHeight="1">
      <c r="A17" s="9">
        <v>1</v>
      </c>
      <c r="B17" s="34" t="s">
        <v>79</v>
      </c>
      <c r="C17" s="34" t="s">
        <v>282</v>
      </c>
      <c r="D17" s="9" t="s">
        <v>80</v>
      </c>
      <c r="E17" s="9" t="s">
        <v>81</v>
      </c>
      <c r="F17" s="6" t="s">
        <v>3</v>
      </c>
      <c r="G17" s="7" t="str">
        <f aca="true" t="shared" si="12" ref="G17">IF(F17="ΝΑΙ","ΟΚ","ΑΠΟΡΡΙΠΤΕΤΑΙ")</f>
        <v>ΟΚ</v>
      </c>
      <c r="H17" s="7"/>
      <c r="I17" s="7" t="s">
        <v>3</v>
      </c>
      <c r="J17" s="15"/>
      <c r="K17" s="9">
        <f aca="true" t="shared" si="13" ref="K17">J17*17</f>
        <v>0</v>
      </c>
      <c r="L17" s="9">
        <v>84</v>
      </c>
      <c r="M17" s="9">
        <f aca="true" t="shared" si="14" ref="M17">L17*7</f>
        <v>588</v>
      </c>
      <c r="N17" s="10"/>
      <c r="O17" s="11">
        <f aca="true" t="shared" si="15" ref="O17">N17*60</f>
        <v>0</v>
      </c>
      <c r="P17" s="11">
        <v>3</v>
      </c>
      <c r="Q17" s="11">
        <f aca="true" t="shared" si="16" ref="Q17">P17*120</f>
        <v>360</v>
      </c>
      <c r="R17" s="9"/>
      <c r="S17" s="9">
        <f aca="true" t="shared" si="17" ref="S17">IF(R17="ΝΑΙ",170,0)</f>
        <v>0</v>
      </c>
      <c r="T17" s="9"/>
      <c r="U17" s="9">
        <f aca="true" t="shared" si="18" ref="U17">IF(T17="ΝΑΙ",120,0)</f>
        <v>0</v>
      </c>
      <c r="V17" s="9">
        <v>5</v>
      </c>
      <c r="W17" s="9">
        <f aca="true" t="shared" si="19" ref="W17">V17*20</f>
        <v>100</v>
      </c>
      <c r="X17" s="9">
        <v>1977</v>
      </c>
      <c r="Y17" s="9">
        <f aca="true" t="shared" si="20" ref="Y17">2018-X17</f>
        <v>41</v>
      </c>
      <c r="Z17" s="9">
        <f aca="true" t="shared" si="21" ref="Z17">IF(AND(Y17&gt;24,Y17&lt;40),50,0)</f>
        <v>0</v>
      </c>
      <c r="AA17" s="12">
        <f aca="true" t="shared" si="22" ref="AA17">IF(AND(Y17&gt;=40,Y17&lt;=100),75,0)</f>
        <v>75</v>
      </c>
      <c r="AB17" s="32">
        <f aca="true" t="shared" si="23" ref="AB17">K17+M17+O17+Q17+S17+U17+W17+Z17+AA17</f>
        <v>1123</v>
      </c>
      <c r="AC17" s="34" t="s">
        <v>368</v>
      </c>
    </row>
  </sheetData>
  <sheetProtection algorithmName="SHA-512" hashValue="L7l17izp1lWBhj8k34UyMKXMndsQGpKVdiJcKTIheo7t85TGiSZPdmaw533QkxSAfOPntLSjvkPIy0m794pBrg==" saltValue="+GeTYMlTXhquSppzgWI0OQ==" spinCount="100000" sheet="1" objects="1" scenarios="1"/>
  <mergeCells count="11">
    <mergeCell ref="A10:E10"/>
    <mergeCell ref="J10:AA10"/>
    <mergeCell ref="B14:E14"/>
    <mergeCell ref="A15:E15"/>
    <mergeCell ref="J15:AA15"/>
    <mergeCell ref="B9:E9"/>
    <mergeCell ref="A1:E1"/>
    <mergeCell ref="A3:E3"/>
    <mergeCell ref="J3:AA3"/>
    <mergeCell ref="AB3:AB4"/>
    <mergeCell ref="B2:E2"/>
  </mergeCells>
  <dataValidations count="7">
    <dataValidation type="whole" allowBlank="1" showInputMessage="1" showErrorMessage="1" errorTitle="ΠΡΟΣΟΧΗ!" error="ΑΠΟ 1 ΕΩΣ 84 ΜΗΝΕΣ" sqref="L5:L8 L12:L13 L17">
      <formula1>1</formula1>
      <formula2>84</formula2>
    </dataValidation>
    <dataValidation type="whole" allowBlank="1" showInputMessage="1" showErrorMessage="1" errorTitle="ΠΡΟΣΟΧΗ!" error="ΑΠΟ 1 ΕΩΣ 24 ΜΗΝΕΣ" sqref="J5:J8 J12:J13 J17">
      <formula1>1</formula1>
      <formula2>24</formula2>
    </dataValidation>
    <dataValidation type="whole" operator="lessThanOrEqual" allowBlank="1" showInputMessage="1" showErrorMessage="1" sqref="N5:N8 N12:N13 N17">
      <formula1>2</formula1>
    </dataValidation>
    <dataValidation type="whole" operator="greaterThan" allowBlank="1" showInputMessage="1" showErrorMessage="1" sqref="P5:P8 P12:P13 P17">
      <formula1>2</formula1>
    </dataValidation>
    <dataValidation type="whole" allowBlank="1" showInputMessage="1" showErrorMessage="1" error="ΕΩΣ 48 ΜΗΝΕΣ" sqref="V5:V8 V12:V13 V17">
      <formula1>1</formula1>
      <formula2>8</formula2>
    </dataValidation>
    <dataValidation type="list" allowBlank="1" showInputMessage="1" showErrorMessage="1" sqref="F5:F8 H5:I8 R5:R8 H12:I13 R12:R13 T12:T13 T5:T8 F12:F13">
      <formula1>$AL$12:$AL$13</formula1>
    </dataValidation>
    <dataValidation type="list" allowBlank="1" showInputMessage="1" showErrorMessage="1" sqref="F17 T17 R17 H17:I17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94"/>
  <sheetViews>
    <sheetView workbookViewId="0" topLeftCell="A2">
      <pane xSplit="5" topLeftCell="F1" activePane="topRight" state="frozen"/>
      <selection pane="topRight" activeCell="C16" sqref="A1:AC94"/>
    </sheetView>
  </sheetViews>
  <sheetFormatPr defaultColWidth="9.140625" defaultRowHeight="15"/>
  <cols>
    <col min="1" max="1" width="4.8515625" style="1" customWidth="1"/>
    <col min="2" max="3" width="18.8515625" style="1" customWidth="1"/>
    <col min="4" max="4" width="25.140625" style="1" customWidth="1"/>
    <col min="5" max="5" width="25.28125" style="1" customWidth="1"/>
    <col min="6" max="6" width="13.00390625" style="1" customWidth="1"/>
    <col min="7" max="7" width="15.00390625" style="1" customWidth="1"/>
    <col min="8" max="8" width="14.00390625" style="1" customWidth="1"/>
    <col min="9" max="9" width="12.00390625" style="1" customWidth="1"/>
    <col min="10" max="10" width="17.28125" style="1" customWidth="1"/>
    <col min="11" max="11" width="7.8515625" style="1" customWidth="1"/>
    <col min="12" max="12" width="13.421875" style="1" customWidth="1"/>
    <col min="13" max="13" width="7.421875" style="1" customWidth="1"/>
    <col min="14" max="14" width="10.8515625" style="3" customWidth="1"/>
    <col min="15" max="15" width="7.421875" style="3" customWidth="1"/>
    <col min="16" max="16" width="12.57421875" style="3" customWidth="1"/>
    <col min="17" max="17" width="7.421875" style="3" customWidth="1"/>
    <col min="18" max="18" width="13.00390625" style="1" customWidth="1"/>
    <col min="19" max="19" width="7.28125" style="1" customWidth="1"/>
    <col min="20" max="20" width="12.57421875" style="1" customWidth="1"/>
    <col min="21" max="21" width="7.28125" style="1" customWidth="1"/>
    <col min="22" max="22" width="9.7109375" style="1" customWidth="1"/>
    <col min="23" max="23" width="7.28125" style="1" customWidth="1"/>
    <col min="24" max="24" width="12.8515625" style="1" customWidth="1"/>
    <col min="25" max="25" width="11.421875" style="1" customWidth="1"/>
    <col min="26" max="26" width="8.57421875" style="1" customWidth="1"/>
    <col min="27" max="27" width="8.140625" style="1" customWidth="1"/>
    <col min="28" max="28" width="9.57421875" style="1" customWidth="1"/>
    <col min="29" max="29" width="19.28125" style="1" customWidth="1"/>
    <col min="30" max="37" width="9.140625" style="1" customWidth="1"/>
    <col min="38" max="38" width="9.140625" style="1" hidden="1" customWidth="1"/>
    <col min="39" max="16384" width="9.140625" style="1" customWidth="1"/>
  </cols>
  <sheetData>
    <row r="1" spans="1:29" ht="52.5" customHeight="1">
      <c r="A1" s="53" t="s">
        <v>381</v>
      </c>
      <c r="B1" s="51"/>
      <c r="C1" s="51"/>
      <c r="D1" s="51"/>
      <c r="E1" s="51"/>
      <c r="F1" s="6"/>
      <c r="G1" s="7"/>
      <c r="H1" s="7"/>
      <c r="I1" s="8"/>
      <c r="J1" s="8"/>
      <c r="K1" s="9"/>
      <c r="L1" s="9"/>
      <c r="M1" s="9"/>
      <c r="N1" s="10"/>
      <c r="O1" s="11"/>
      <c r="P1" s="11"/>
      <c r="Q1" s="11"/>
      <c r="R1" s="9"/>
      <c r="S1" s="9"/>
      <c r="T1" s="9"/>
      <c r="U1" s="9"/>
      <c r="V1" s="9"/>
      <c r="W1" s="9"/>
      <c r="X1" s="9"/>
      <c r="Y1" s="9"/>
      <c r="Z1" s="9"/>
      <c r="AA1" s="12"/>
      <c r="AB1" s="13"/>
      <c r="AC1" s="9"/>
    </row>
    <row r="2" spans="1:29" s="4" customFormat="1" ht="31.5" customHeight="1">
      <c r="A2" s="54" t="s">
        <v>4</v>
      </c>
      <c r="B2" s="55"/>
      <c r="C2" s="55"/>
      <c r="D2" s="55"/>
      <c r="E2" s="55"/>
      <c r="F2" s="18" t="s">
        <v>0</v>
      </c>
      <c r="G2" s="19"/>
      <c r="H2" s="19"/>
      <c r="I2" s="20"/>
      <c r="J2" s="56" t="s">
        <v>10</v>
      </c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7"/>
      <c r="AB2" s="58" t="s">
        <v>7</v>
      </c>
      <c r="AC2" s="21"/>
    </row>
    <row r="3" spans="1:29" s="2" customFormat="1" ht="93" customHeight="1">
      <c r="A3" s="22" t="s">
        <v>1</v>
      </c>
      <c r="B3" s="22" t="s">
        <v>20</v>
      </c>
      <c r="C3" s="23" t="s">
        <v>245</v>
      </c>
      <c r="D3" s="23" t="s">
        <v>5</v>
      </c>
      <c r="E3" s="23" t="s">
        <v>6</v>
      </c>
      <c r="F3" s="24" t="s">
        <v>11</v>
      </c>
      <c r="G3" s="25"/>
      <c r="H3" s="26" t="s">
        <v>8</v>
      </c>
      <c r="I3" s="27" t="s">
        <v>371</v>
      </c>
      <c r="J3" s="24" t="s">
        <v>19</v>
      </c>
      <c r="K3" s="22" t="s">
        <v>2</v>
      </c>
      <c r="L3" s="22" t="s">
        <v>369</v>
      </c>
      <c r="M3" s="23" t="s">
        <v>2</v>
      </c>
      <c r="N3" s="28" t="s">
        <v>12</v>
      </c>
      <c r="O3" s="29" t="s">
        <v>2</v>
      </c>
      <c r="P3" s="28" t="s">
        <v>18</v>
      </c>
      <c r="Q3" s="28" t="s">
        <v>2</v>
      </c>
      <c r="R3" s="22" t="s">
        <v>13</v>
      </c>
      <c r="S3" s="22" t="s">
        <v>2</v>
      </c>
      <c r="T3" s="22" t="s">
        <v>14</v>
      </c>
      <c r="U3" s="22" t="s">
        <v>2</v>
      </c>
      <c r="V3" s="22" t="s">
        <v>15</v>
      </c>
      <c r="W3" s="22" t="s">
        <v>2</v>
      </c>
      <c r="X3" s="22" t="s">
        <v>16</v>
      </c>
      <c r="Y3" s="22" t="s">
        <v>17</v>
      </c>
      <c r="Z3" s="22" t="s">
        <v>21</v>
      </c>
      <c r="AA3" s="23" t="s">
        <v>22</v>
      </c>
      <c r="AB3" s="59"/>
      <c r="AC3" s="30" t="s">
        <v>244</v>
      </c>
    </row>
    <row r="4" spans="1:29" ht="18" customHeight="1">
      <c r="A4" s="9">
        <v>1</v>
      </c>
      <c r="B4" s="22" t="s">
        <v>133</v>
      </c>
      <c r="C4" s="22" t="s">
        <v>308</v>
      </c>
      <c r="D4" s="35" t="s">
        <v>134</v>
      </c>
      <c r="E4" s="31" t="s">
        <v>49</v>
      </c>
      <c r="F4" s="6" t="s">
        <v>3</v>
      </c>
      <c r="G4" s="7" t="str">
        <f aca="true" t="shared" si="0" ref="G4:G35">IF(F4="ΝΑΙ","ΟΚ","ΑΠΟΡΡΙΠΤΕΤΑΙ")</f>
        <v>ΟΚ</v>
      </c>
      <c r="H4" s="7" t="s">
        <v>3</v>
      </c>
      <c r="I4" s="7"/>
      <c r="J4" s="15">
        <v>24</v>
      </c>
      <c r="K4" s="9">
        <f aca="true" t="shared" si="1" ref="K4:K37">J4*17</f>
        <v>408</v>
      </c>
      <c r="L4" s="9">
        <v>84</v>
      </c>
      <c r="M4" s="9">
        <f aca="true" t="shared" si="2" ref="M4:M35">L4*7</f>
        <v>588</v>
      </c>
      <c r="N4" s="10">
        <v>2</v>
      </c>
      <c r="O4" s="11">
        <f aca="true" t="shared" si="3" ref="O4:O37">N4*60</f>
        <v>120</v>
      </c>
      <c r="P4" s="11"/>
      <c r="Q4" s="11">
        <f aca="true" t="shared" si="4" ref="Q4:Q37">P4*120</f>
        <v>0</v>
      </c>
      <c r="R4" s="9" t="s">
        <v>3</v>
      </c>
      <c r="S4" s="9">
        <f aca="true" t="shared" si="5" ref="S4:S37">IF(R4="ΝΑΙ",170,0)</f>
        <v>170</v>
      </c>
      <c r="T4" s="9"/>
      <c r="U4" s="9">
        <f aca="true" t="shared" si="6" ref="U4:U37">IF(T4="ΝΑΙ",120,0)</f>
        <v>0</v>
      </c>
      <c r="V4" s="9"/>
      <c r="W4" s="9">
        <f aca="true" t="shared" si="7" ref="W4:W46">V4*20</f>
        <v>0</v>
      </c>
      <c r="X4" s="9">
        <v>1973</v>
      </c>
      <c r="Y4" s="9">
        <f aca="true" t="shared" si="8" ref="Y4:Y35">2018-X4</f>
        <v>45</v>
      </c>
      <c r="Z4" s="9">
        <f aca="true" t="shared" si="9" ref="Z4:Z26">IF(AND(Y4&gt;24,Y4&lt;40),50,0)</f>
        <v>0</v>
      </c>
      <c r="AA4" s="12">
        <f aca="true" t="shared" si="10" ref="AA4:AA35">IF(AND(Y4&gt;=40,Y4&lt;=100),75,0)</f>
        <v>75</v>
      </c>
      <c r="AB4" s="32">
        <f aca="true" t="shared" si="11" ref="AB4:AB35">K4+M4+O4+Q4+S4+U4+W4+Z4+AA4</f>
        <v>1361</v>
      </c>
      <c r="AC4" s="9" t="s">
        <v>8</v>
      </c>
    </row>
    <row r="5" spans="1:29" ht="18" customHeight="1">
      <c r="A5" s="9">
        <v>2</v>
      </c>
      <c r="B5" s="22" t="s">
        <v>82</v>
      </c>
      <c r="C5" s="22" t="s">
        <v>283</v>
      </c>
      <c r="D5" s="35" t="s">
        <v>83</v>
      </c>
      <c r="E5" s="31" t="s">
        <v>84</v>
      </c>
      <c r="F5" s="6" t="s">
        <v>3</v>
      </c>
      <c r="G5" s="7" t="str">
        <f t="shared" si="0"/>
        <v>ΟΚ</v>
      </c>
      <c r="H5" s="7" t="s">
        <v>3</v>
      </c>
      <c r="I5" s="7"/>
      <c r="J5" s="15">
        <v>24</v>
      </c>
      <c r="K5" s="9">
        <f t="shared" si="1"/>
        <v>408</v>
      </c>
      <c r="L5" s="9">
        <v>84</v>
      </c>
      <c r="M5" s="9">
        <f t="shared" si="2"/>
        <v>588</v>
      </c>
      <c r="N5" s="10">
        <v>1</v>
      </c>
      <c r="O5" s="11">
        <f t="shared" si="3"/>
        <v>60</v>
      </c>
      <c r="P5" s="11"/>
      <c r="Q5" s="11">
        <f t="shared" si="4"/>
        <v>0</v>
      </c>
      <c r="R5" s="9" t="s">
        <v>3</v>
      </c>
      <c r="S5" s="9">
        <f t="shared" si="5"/>
        <v>170</v>
      </c>
      <c r="T5" s="9"/>
      <c r="U5" s="9">
        <f t="shared" si="6"/>
        <v>0</v>
      </c>
      <c r="V5" s="9"/>
      <c r="W5" s="9">
        <f t="shared" si="7"/>
        <v>0</v>
      </c>
      <c r="X5" s="9">
        <v>1976</v>
      </c>
      <c r="Y5" s="9">
        <f t="shared" si="8"/>
        <v>42</v>
      </c>
      <c r="Z5" s="9">
        <f t="shared" si="9"/>
        <v>0</v>
      </c>
      <c r="AA5" s="12">
        <f t="shared" si="10"/>
        <v>75</v>
      </c>
      <c r="AB5" s="32">
        <f t="shared" si="11"/>
        <v>1301</v>
      </c>
      <c r="AC5" s="9" t="s">
        <v>8</v>
      </c>
    </row>
    <row r="6" spans="1:29" ht="18" customHeight="1">
      <c r="A6" s="33">
        <v>3</v>
      </c>
      <c r="B6" s="22" t="s">
        <v>99</v>
      </c>
      <c r="C6" s="22" t="s">
        <v>289</v>
      </c>
      <c r="D6" s="35" t="s">
        <v>100</v>
      </c>
      <c r="E6" s="31" t="s">
        <v>101</v>
      </c>
      <c r="F6" s="6" t="s">
        <v>3</v>
      </c>
      <c r="G6" s="7" t="str">
        <f t="shared" si="0"/>
        <v>ΟΚ</v>
      </c>
      <c r="H6" s="7" t="s">
        <v>3</v>
      </c>
      <c r="I6" s="7"/>
      <c r="J6" s="15">
        <v>24</v>
      </c>
      <c r="K6" s="9">
        <f t="shared" si="1"/>
        <v>408</v>
      </c>
      <c r="L6" s="9">
        <v>84</v>
      </c>
      <c r="M6" s="9">
        <f t="shared" si="2"/>
        <v>588</v>
      </c>
      <c r="N6" s="10"/>
      <c r="O6" s="11">
        <f t="shared" si="3"/>
        <v>0</v>
      </c>
      <c r="P6" s="11"/>
      <c r="Q6" s="11">
        <f t="shared" si="4"/>
        <v>0</v>
      </c>
      <c r="R6" s="9"/>
      <c r="S6" s="9">
        <f t="shared" si="5"/>
        <v>0</v>
      </c>
      <c r="T6" s="9"/>
      <c r="U6" s="9">
        <f t="shared" si="6"/>
        <v>0</v>
      </c>
      <c r="V6" s="9"/>
      <c r="W6" s="9">
        <f t="shared" si="7"/>
        <v>0</v>
      </c>
      <c r="X6" s="9">
        <v>1975</v>
      </c>
      <c r="Y6" s="9">
        <f t="shared" si="8"/>
        <v>43</v>
      </c>
      <c r="Z6" s="9">
        <f t="shared" si="9"/>
        <v>0</v>
      </c>
      <c r="AA6" s="12">
        <f t="shared" si="10"/>
        <v>75</v>
      </c>
      <c r="AB6" s="32">
        <f t="shared" si="11"/>
        <v>1071</v>
      </c>
      <c r="AC6" s="9" t="s">
        <v>8</v>
      </c>
    </row>
    <row r="7" spans="1:29" ht="18" customHeight="1">
      <c r="A7" s="9">
        <v>4</v>
      </c>
      <c r="B7" s="22" t="s">
        <v>152</v>
      </c>
      <c r="C7" s="22" t="s">
        <v>318</v>
      </c>
      <c r="D7" s="35" t="s">
        <v>153</v>
      </c>
      <c r="E7" s="31" t="s">
        <v>154</v>
      </c>
      <c r="F7" s="6" t="s">
        <v>3</v>
      </c>
      <c r="G7" s="7" t="str">
        <f t="shared" si="0"/>
        <v>ΟΚ</v>
      </c>
      <c r="H7" s="7" t="s">
        <v>3</v>
      </c>
      <c r="I7" s="7" t="s">
        <v>3</v>
      </c>
      <c r="J7" s="15">
        <v>24</v>
      </c>
      <c r="K7" s="9">
        <f t="shared" si="1"/>
        <v>408</v>
      </c>
      <c r="L7" s="9">
        <v>84</v>
      </c>
      <c r="M7" s="9">
        <f t="shared" si="2"/>
        <v>588</v>
      </c>
      <c r="N7" s="10"/>
      <c r="O7" s="11">
        <f t="shared" si="3"/>
        <v>0</v>
      </c>
      <c r="P7" s="11"/>
      <c r="Q7" s="11">
        <f t="shared" si="4"/>
        <v>0</v>
      </c>
      <c r="R7" s="9"/>
      <c r="S7" s="9">
        <f t="shared" si="5"/>
        <v>0</v>
      </c>
      <c r="T7" s="9"/>
      <c r="U7" s="9">
        <f t="shared" si="6"/>
        <v>0</v>
      </c>
      <c r="V7" s="9"/>
      <c r="W7" s="9">
        <f t="shared" si="7"/>
        <v>0</v>
      </c>
      <c r="X7" s="9">
        <v>1985</v>
      </c>
      <c r="Y7" s="9">
        <f t="shared" si="8"/>
        <v>33</v>
      </c>
      <c r="Z7" s="9">
        <f t="shared" si="9"/>
        <v>50</v>
      </c>
      <c r="AA7" s="12">
        <f t="shared" si="10"/>
        <v>0</v>
      </c>
      <c r="AB7" s="32">
        <f t="shared" si="11"/>
        <v>1046</v>
      </c>
      <c r="AC7" s="9" t="s">
        <v>8</v>
      </c>
    </row>
    <row r="8" spans="1:29" ht="18" customHeight="1">
      <c r="A8" s="9">
        <v>5</v>
      </c>
      <c r="B8" s="22" t="s">
        <v>220</v>
      </c>
      <c r="C8" s="22" t="s">
        <v>352</v>
      </c>
      <c r="D8" s="35" t="s">
        <v>351</v>
      </c>
      <c r="E8" s="31" t="s">
        <v>109</v>
      </c>
      <c r="F8" s="6" t="s">
        <v>3</v>
      </c>
      <c r="G8" s="7" t="str">
        <f t="shared" si="0"/>
        <v>ΟΚ</v>
      </c>
      <c r="H8" s="7" t="s">
        <v>3</v>
      </c>
      <c r="I8" s="7"/>
      <c r="J8" s="15">
        <v>24</v>
      </c>
      <c r="K8" s="9">
        <f t="shared" si="1"/>
        <v>408</v>
      </c>
      <c r="L8" s="9">
        <v>50</v>
      </c>
      <c r="M8" s="9">
        <f t="shared" si="2"/>
        <v>350</v>
      </c>
      <c r="N8" s="10"/>
      <c r="O8" s="11">
        <f t="shared" si="3"/>
        <v>0</v>
      </c>
      <c r="P8" s="11"/>
      <c r="Q8" s="11">
        <f t="shared" si="4"/>
        <v>0</v>
      </c>
      <c r="R8" s="9"/>
      <c r="S8" s="9">
        <f t="shared" si="5"/>
        <v>0</v>
      </c>
      <c r="T8" s="9"/>
      <c r="U8" s="9">
        <f t="shared" si="6"/>
        <v>0</v>
      </c>
      <c r="V8" s="9"/>
      <c r="W8" s="9">
        <f t="shared" si="7"/>
        <v>0</v>
      </c>
      <c r="X8" s="9">
        <v>1981</v>
      </c>
      <c r="Y8" s="9">
        <f t="shared" si="8"/>
        <v>37</v>
      </c>
      <c r="Z8" s="9">
        <f t="shared" si="9"/>
        <v>50</v>
      </c>
      <c r="AA8" s="12">
        <f t="shared" si="10"/>
        <v>0</v>
      </c>
      <c r="AB8" s="32">
        <f t="shared" si="11"/>
        <v>808</v>
      </c>
      <c r="AC8" s="9" t="s">
        <v>8</v>
      </c>
    </row>
    <row r="9" spans="1:29" ht="18" customHeight="1">
      <c r="A9" s="33">
        <v>6</v>
      </c>
      <c r="B9" s="22" t="s">
        <v>195</v>
      </c>
      <c r="C9" s="22" t="s">
        <v>340</v>
      </c>
      <c r="D9" s="35" t="s">
        <v>196</v>
      </c>
      <c r="E9" s="31" t="s">
        <v>25</v>
      </c>
      <c r="F9" s="6" t="s">
        <v>3</v>
      </c>
      <c r="G9" s="7" t="str">
        <f t="shared" si="0"/>
        <v>ΟΚ</v>
      </c>
      <c r="H9" s="7" t="s">
        <v>3</v>
      </c>
      <c r="I9" s="7"/>
      <c r="J9" s="15">
        <v>24</v>
      </c>
      <c r="K9" s="9">
        <f t="shared" si="1"/>
        <v>408</v>
      </c>
      <c r="L9" s="9">
        <v>39</v>
      </c>
      <c r="M9" s="9">
        <f t="shared" si="2"/>
        <v>273</v>
      </c>
      <c r="N9" s="10"/>
      <c r="O9" s="11">
        <f t="shared" si="3"/>
        <v>0</v>
      </c>
      <c r="P9" s="11"/>
      <c r="Q9" s="11">
        <f t="shared" si="4"/>
        <v>0</v>
      </c>
      <c r="R9" s="9"/>
      <c r="S9" s="9">
        <f t="shared" si="5"/>
        <v>0</v>
      </c>
      <c r="T9" s="9"/>
      <c r="U9" s="9">
        <f t="shared" si="6"/>
        <v>0</v>
      </c>
      <c r="V9" s="9"/>
      <c r="W9" s="9">
        <f t="shared" si="7"/>
        <v>0</v>
      </c>
      <c r="X9" s="9">
        <v>1979</v>
      </c>
      <c r="Y9" s="9">
        <f t="shared" si="8"/>
        <v>39</v>
      </c>
      <c r="Z9" s="9">
        <f t="shared" si="9"/>
        <v>50</v>
      </c>
      <c r="AA9" s="12">
        <f t="shared" si="10"/>
        <v>0</v>
      </c>
      <c r="AB9" s="32">
        <f t="shared" si="11"/>
        <v>731</v>
      </c>
      <c r="AC9" s="9" t="s">
        <v>8</v>
      </c>
    </row>
    <row r="10" spans="1:29" ht="18" customHeight="1">
      <c r="A10" s="9">
        <v>7</v>
      </c>
      <c r="B10" s="22" t="s">
        <v>110</v>
      </c>
      <c r="C10" s="22" t="s">
        <v>298</v>
      </c>
      <c r="D10" s="35" t="s">
        <v>111</v>
      </c>
      <c r="E10" s="31" t="s">
        <v>69</v>
      </c>
      <c r="F10" s="6" t="s">
        <v>3</v>
      </c>
      <c r="G10" s="7" t="str">
        <f>IF(F10="ΝΑΙ","ΟΚ","ΑΠΟΡΡΙΠΤΕΤΑΙ")</f>
        <v>ΟΚ</v>
      </c>
      <c r="H10" s="7" t="s">
        <v>3</v>
      </c>
      <c r="I10" s="7"/>
      <c r="J10" s="15">
        <v>24</v>
      </c>
      <c r="K10" s="9">
        <f>J10*17</f>
        <v>408</v>
      </c>
      <c r="L10" s="9">
        <v>22</v>
      </c>
      <c r="M10" s="9">
        <f>L10*7</f>
        <v>154</v>
      </c>
      <c r="N10" s="10"/>
      <c r="O10" s="11">
        <f>N10*60</f>
        <v>0</v>
      </c>
      <c r="P10" s="11"/>
      <c r="Q10" s="11">
        <f>P10*120</f>
        <v>0</v>
      </c>
      <c r="R10" s="9"/>
      <c r="S10" s="9">
        <f>IF(R10="ΝΑΙ",170,0)</f>
        <v>0</v>
      </c>
      <c r="T10" s="9"/>
      <c r="U10" s="9">
        <f>IF(T10="ΝΑΙ",120,0)</f>
        <v>0</v>
      </c>
      <c r="V10" s="9"/>
      <c r="W10" s="9">
        <f>V10*20</f>
        <v>0</v>
      </c>
      <c r="X10" s="9">
        <v>1975</v>
      </c>
      <c r="Y10" s="9">
        <f>2018-X10</f>
        <v>43</v>
      </c>
      <c r="Z10" s="9">
        <f>IF(AND(Y10&gt;24,Y10&lt;40),50,0)</f>
        <v>0</v>
      </c>
      <c r="AA10" s="12">
        <f>IF(AND(Y10&gt;=40,Y10&lt;=100),75,0)</f>
        <v>75</v>
      </c>
      <c r="AB10" s="32">
        <f>K10+M10+O10+Q10+S10+U10+W10+Z10+AA10</f>
        <v>637</v>
      </c>
      <c r="AC10" s="9" t="s">
        <v>8</v>
      </c>
    </row>
    <row r="11" spans="1:29" ht="18" customHeight="1">
      <c r="A11" s="9">
        <v>8</v>
      </c>
      <c r="B11" s="22" t="s">
        <v>29</v>
      </c>
      <c r="C11" s="22" t="s">
        <v>263</v>
      </c>
      <c r="D11" s="35" t="s">
        <v>30</v>
      </c>
      <c r="E11" s="31" t="s">
        <v>31</v>
      </c>
      <c r="F11" s="6" t="s">
        <v>3</v>
      </c>
      <c r="G11" s="7" t="str">
        <f t="shared" si="0"/>
        <v>ΟΚ</v>
      </c>
      <c r="H11" s="7" t="s">
        <v>3</v>
      </c>
      <c r="I11" s="7"/>
      <c r="J11" s="15">
        <v>24</v>
      </c>
      <c r="K11" s="9">
        <f t="shared" si="1"/>
        <v>408</v>
      </c>
      <c r="L11" s="9">
        <v>2</v>
      </c>
      <c r="M11" s="9">
        <f t="shared" si="2"/>
        <v>14</v>
      </c>
      <c r="N11" s="10"/>
      <c r="O11" s="11">
        <f t="shared" si="3"/>
        <v>0</v>
      </c>
      <c r="P11" s="11"/>
      <c r="Q11" s="11">
        <f t="shared" si="4"/>
        <v>0</v>
      </c>
      <c r="R11" s="9"/>
      <c r="S11" s="9">
        <f t="shared" si="5"/>
        <v>0</v>
      </c>
      <c r="T11" s="9"/>
      <c r="U11" s="9">
        <f t="shared" si="6"/>
        <v>0</v>
      </c>
      <c r="V11" s="9"/>
      <c r="W11" s="9">
        <f t="shared" si="7"/>
        <v>0</v>
      </c>
      <c r="X11" s="9">
        <v>1981</v>
      </c>
      <c r="Y11" s="9">
        <f t="shared" si="8"/>
        <v>37</v>
      </c>
      <c r="Z11" s="9">
        <f t="shared" si="9"/>
        <v>50</v>
      </c>
      <c r="AA11" s="12">
        <f t="shared" si="10"/>
        <v>0</v>
      </c>
      <c r="AB11" s="32">
        <f t="shared" si="11"/>
        <v>472</v>
      </c>
      <c r="AC11" s="9" t="s">
        <v>8</v>
      </c>
    </row>
    <row r="12" spans="1:38" s="5" customFormat="1" ht="21.75" customHeight="1">
      <c r="A12" s="9">
        <v>9</v>
      </c>
      <c r="B12" s="36" t="s">
        <v>212</v>
      </c>
      <c r="C12" s="36" t="s">
        <v>346</v>
      </c>
      <c r="D12" s="37" t="s">
        <v>213</v>
      </c>
      <c r="E12" s="37" t="s">
        <v>214</v>
      </c>
      <c r="F12" s="38" t="s">
        <v>3</v>
      </c>
      <c r="G12" s="39" t="str">
        <f t="shared" si="0"/>
        <v>ΟΚ</v>
      </c>
      <c r="H12" s="39"/>
      <c r="I12" s="39"/>
      <c r="J12" s="40">
        <v>24</v>
      </c>
      <c r="K12" s="33">
        <f t="shared" si="1"/>
        <v>408</v>
      </c>
      <c r="L12" s="33">
        <v>68</v>
      </c>
      <c r="M12" s="33">
        <f t="shared" si="2"/>
        <v>476</v>
      </c>
      <c r="N12" s="38">
        <v>2</v>
      </c>
      <c r="O12" s="33">
        <f t="shared" si="3"/>
        <v>120</v>
      </c>
      <c r="P12" s="33"/>
      <c r="Q12" s="33">
        <f t="shared" si="4"/>
        <v>0</v>
      </c>
      <c r="R12" s="33" t="s">
        <v>3</v>
      </c>
      <c r="S12" s="33">
        <f t="shared" si="5"/>
        <v>170</v>
      </c>
      <c r="T12" s="33"/>
      <c r="U12" s="33">
        <f t="shared" si="6"/>
        <v>0</v>
      </c>
      <c r="V12" s="33"/>
      <c r="W12" s="33">
        <f t="shared" si="7"/>
        <v>0</v>
      </c>
      <c r="X12" s="33">
        <v>1978</v>
      </c>
      <c r="Y12" s="33">
        <f t="shared" si="8"/>
        <v>40</v>
      </c>
      <c r="Z12" s="33">
        <f t="shared" si="9"/>
        <v>0</v>
      </c>
      <c r="AA12" s="41">
        <f t="shared" si="10"/>
        <v>75</v>
      </c>
      <c r="AB12" s="42">
        <f t="shared" si="11"/>
        <v>1249</v>
      </c>
      <c r="AC12" s="36"/>
      <c r="AL12" s="5" t="s">
        <v>3</v>
      </c>
    </row>
    <row r="13" spans="1:38" ht="18" customHeight="1">
      <c r="A13" s="9">
        <v>10</v>
      </c>
      <c r="B13" s="22" t="s">
        <v>149</v>
      </c>
      <c r="C13" s="22" t="s">
        <v>317</v>
      </c>
      <c r="D13" s="31" t="s">
        <v>150</v>
      </c>
      <c r="E13" s="31" t="s">
        <v>151</v>
      </c>
      <c r="F13" s="6" t="s">
        <v>3</v>
      </c>
      <c r="G13" s="7" t="str">
        <f t="shared" si="0"/>
        <v>ΟΚ</v>
      </c>
      <c r="H13" s="7"/>
      <c r="I13" s="7"/>
      <c r="J13" s="15">
        <v>4</v>
      </c>
      <c r="K13" s="9">
        <f t="shared" si="1"/>
        <v>68</v>
      </c>
      <c r="L13" s="9">
        <v>82</v>
      </c>
      <c r="M13" s="9">
        <f t="shared" si="2"/>
        <v>574</v>
      </c>
      <c r="N13" s="10"/>
      <c r="O13" s="11">
        <f t="shared" si="3"/>
        <v>0</v>
      </c>
      <c r="P13" s="11">
        <v>3</v>
      </c>
      <c r="Q13" s="11">
        <f t="shared" si="4"/>
        <v>360</v>
      </c>
      <c r="R13" s="9" t="s">
        <v>3</v>
      </c>
      <c r="S13" s="9">
        <f t="shared" si="5"/>
        <v>170</v>
      </c>
      <c r="T13" s="9"/>
      <c r="U13" s="9">
        <f t="shared" si="6"/>
        <v>0</v>
      </c>
      <c r="V13" s="9"/>
      <c r="W13" s="9">
        <f t="shared" si="7"/>
        <v>0</v>
      </c>
      <c r="X13" s="9">
        <v>1977</v>
      </c>
      <c r="Y13" s="9">
        <f t="shared" si="8"/>
        <v>41</v>
      </c>
      <c r="Z13" s="9">
        <f t="shared" si="9"/>
        <v>0</v>
      </c>
      <c r="AA13" s="12">
        <f t="shared" si="10"/>
        <v>75</v>
      </c>
      <c r="AB13" s="32">
        <f t="shared" si="11"/>
        <v>1247</v>
      </c>
      <c r="AC13" s="9"/>
      <c r="AL13" s="1" t="s">
        <v>9</v>
      </c>
    </row>
    <row r="14" spans="1:29" s="5" customFormat="1" ht="29.25" customHeight="1">
      <c r="A14" s="9">
        <v>11</v>
      </c>
      <c r="B14" s="22" t="s">
        <v>85</v>
      </c>
      <c r="C14" s="22" t="s">
        <v>284</v>
      </c>
      <c r="D14" s="31" t="s">
        <v>83</v>
      </c>
      <c r="E14" s="31" t="s">
        <v>86</v>
      </c>
      <c r="F14" s="6" t="s">
        <v>3</v>
      </c>
      <c r="G14" s="7" t="str">
        <f t="shared" si="0"/>
        <v>ΟΚ</v>
      </c>
      <c r="H14" s="7"/>
      <c r="I14" s="7"/>
      <c r="J14" s="15">
        <v>24</v>
      </c>
      <c r="K14" s="9">
        <f t="shared" si="1"/>
        <v>408</v>
      </c>
      <c r="L14" s="9">
        <v>84</v>
      </c>
      <c r="M14" s="9">
        <f t="shared" si="2"/>
        <v>588</v>
      </c>
      <c r="N14" s="10">
        <v>2</v>
      </c>
      <c r="O14" s="11">
        <f t="shared" si="3"/>
        <v>120</v>
      </c>
      <c r="P14" s="11"/>
      <c r="Q14" s="11">
        <f t="shared" si="4"/>
        <v>0</v>
      </c>
      <c r="R14" s="9"/>
      <c r="S14" s="9">
        <f t="shared" si="5"/>
        <v>0</v>
      </c>
      <c r="T14" s="9"/>
      <c r="U14" s="9">
        <f t="shared" si="6"/>
        <v>0</v>
      </c>
      <c r="V14" s="9"/>
      <c r="W14" s="9">
        <f t="shared" si="7"/>
        <v>0</v>
      </c>
      <c r="X14" s="9">
        <v>1979</v>
      </c>
      <c r="Y14" s="9">
        <f t="shared" si="8"/>
        <v>39</v>
      </c>
      <c r="Z14" s="9">
        <f t="shared" si="9"/>
        <v>50</v>
      </c>
      <c r="AA14" s="12">
        <f t="shared" si="10"/>
        <v>0</v>
      </c>
      <c r="AB14" s="32">
        <f t="shared" si="11"/>
        <v>1166</v>
      </c>
      <c r="AC14" s="9"/>
    </row>
    <row r="15" spans="1:29" s="5" customFormat="1" ht="18" customHeight="1">
      <c r="A15" s="9">
        <v>12</v>
      </c>
      <c r="B15" s="22" t="s">
        <v>79</v>
      </c>
      <c r="C15" s="22" t="s">
        <v>282</v>
      </c>
      <c r="D15" s="31" t="s">
        <v>80</v>
      </c>
      <c r="E15" s="31" t="s">
        <v>81</v>
      </c>
      <c r="F15" s="6" t="s">
        <v>3</v>
      </c>
      <c r="G15" s="7" t="str">
        <f t="shared" si="0"/>
        <v>ΟΚ</v>
      </c>
      <c r="H15" s="7"/>
      <c r="I15" s="7" t="s">
        <v>3</v>
      </c>
      <c r="J15" s="15"/>
      <c r="K15" s="9">
        <f t="shared" si="1"/>
        <v>0</v>
      </c>
      <c r="L15" s="9">
        <v>84</v>
      </c>
      <c r="M15" s="9">
        <f t="shared" si="2"/>
        <v>588</v>
      </c>
      <c r="N15" s="10"/>
      <c r="O15" s="11">
        <f t="shared" si="3"/>
        <v>0</v>
      </c>
      <c r="P15" s="11">
        <v>3</v>
      </c>
      <c r="Q15" s="11">
        <f t="shared" si="4"/>
        <v>360</v>
      </c>
      <c r="R15" s="9"/>
      <c r="S15" s="9">
        <f t="shared" si="5"/>
        <v>0</v>
      </c>
      <c r="T15" s="9"/>
      <c r="U15" s="9">
        <f t="shared" si="6"/>
        <v>0</v>
      </c>
      <c r="V15" s="9">
        <v>5</v>
      </c>
      <c r="W15" s="9">
        <f t="shared" si="7"/>
        <v>100</v>
      </c>
      <c r="X15" s="9">
        <v>1977</v>
      </c>
      <c r="Y15" s="9">
        <f t="shared" si="8"/>
        <v>41</v>
      </c>
      <c r="Z15" s="9">
        <f t="shared" si="9"/>
        <v>0</v>
      </c>
      <c r="AA15" s="12">
        <f t="shared" si="10"/>
        <v>75</v>
      </c>
      <c r="AB15" s="32">
        <f t="shared" si="11"/>
        <v>1123</v>
      </c>
      <c r="AC15" s="9"/>
    </row>
    <row r="16" spans="1:29" ht="18" customHeight="1">
      <c r="A16" s="9">
        <v>12</v>
      </c>
      <c r="B16" s="22" t="s">
        <v>128</v>
      </c>
      <c r="C16" s="22" t="s">
        <v>306</v>
      </c>
      <c r="D16" s="31" t="s">
        <v>129</v>
      </c>
      <c r="E16" s="31" t="s">
        <v>109</v>
      </c>
      <c r="F16" s="6" t="s">
        <v>3</v>
      </c>
      <c r="G16" s="7" t="str">
        <f t="shared" si="0"/>
        <v>ΟΚ</v>
      </c>
      <c r="H16" s="7"/>
      <c r="I16" s="7" t="s">
        <v>3</v>
      </c>
      <c r="J16" s="15"/>
      <c r="K16" s="9">
        <f t="shared" si="1"/>
        <v>0</v>
      </c>
      <c r="L16" s="9">
        <v>84</v>
      </c>
      <c r="M16" s="9">
        <f t="shared" si="2"/>
        <v>588</v>
      </c>
      <c r="N16" s="10"/>
      <c r="O16" s="11">
        <f t="shared" si="3"/>
        <v>0</v>
      </c>
      <c r="P16" s="11">
        <v>3</v>
      </c>
      <c r="Q16" s="11">
        <f t="shared" si="4"/>
        <v>360</v>
      </c>
      <c r="R16" s="9"/>
      <c r="S16" s="9">
        <f t="shared" si="5"/>
        <v>0</v>
      </c>
      <c r="T16" s="9"/>
      <c r="U16" s="9">
        <f t="shared" si="6"/>
        <v>0</v>
      </c>
      <c r="V16" s="9">
        <v>5</v>
      </c>
      <c r="W16" s="9">
        <f t="shared" si="7"/>
        <v>100</v>
      </c>
      <c r="X16" s="9">
        <v>1974</v>
      </c>
      <c r="Y16" s="9">
        <f t="shared" si="8"/>
        <v>44</v>
      </c>
      <c r="Z16" s="9">
        <f t="shared" si="9"/>
        <v>0</v>
      </c>
      <c r="AA16" s="12">
        <f t="shared" si="10"/>
        <v>75</v>
      </c>
      <c r="AB16" s="32">
        <f t="shared" si="11"/>
        <v>1123</v>
      </c>
      <c r="AC16" s="9"/>
    </row>
    <row r="17" spans="1:29" ht="18" customHeight="1">
      <c r="A17" s="33">
        <v>14</v>
      </c>
      <c r="B17" s="22" t="s">
        <v>218</v>
      </c>
      <c r="C17" s="22" t="s">
        <v>350</v>
      </c>
      <c r="D17" s="31" t="s">
        <v>219</v>
      </c>
      <c r="E17" s="31" t="s">
        <v>154</v>
      </c>
      <c r="F17" s="6" t="s">
        <v>3</v>
      </c>
      <c r="G17" s="7" t="str">
        <f t="shared" si="0"/>
        <v>ΟΚ</v>
      </c>
      <c r="H17" s="7"/>
      <c r="I17" s="7"/>
      <c r="J17" s="15">
        <v>23</v>
      </c>
      <c r="K17" s="9">
        <f t="shared" si="1"/>
        <v>391</v>
      </c>
      <c r="L17" s="9">
        <v>84</v>
      </c>
      <c r="M17" s="9">
        <f t="shared" si="2"/>
        <v>588</v>
      </c>
      <c r="N17" s="10">
        <v>1</v>
      </c>
      <c r="O17" s="11">
        <f t="shared" si="3"/>
        <v>60</v>
      </c>
      <c r="P17" s="11"/>
      <c r="Q17" s="11">
        <f t="shared" si="4"/>
        <v>0</v>
      </c>
      <c r="R17" s="9"/>
      <c r="S17" s="9">
        <f t="shared" si="5"/>
        <v>0</v>
      </c>
      <c r="T17" s="9"/>
      <c r="U17" s="9">
        <f t="shared" si="6"/>
        <v>0</v>
      </c>
      <c r="V17" s="9"/>
      <c r="W17" s="9">
        <f t="shared" si="7"/>
        <v>0</v>
      </c>
      <c r="X17" s="9">
        <v>1967</v>
      </c>
      <c r="Y17" s="9">
        <f t="shared" si="8"/>
        <v>51</v>
      </c>
      <c r="Z17" s="9">
        <f t="shared" si="9"/>
        <v>0</v>
      </c>
      <c r="AA17" s="12">
        <f t="shared" si="10"/>
        <v>75</v>
      </c>
      <c r="AB17" s="32">
        <f t="shared" si="11"/>
        <v>1114</v>
      </c>
      <c r="AC17" s="9"/>
    </row>
    <row r="18" spans="1:29" ht="18" customHeight="1">
      <c r="A18" s="9">
        <v>15</v>
      </c>
      <c r="B18" s="22" t="s">
        <v>120</v>
      </c>
      <c r="C18" s="22" t="s">
        <v>302</v>
      </c>
      <c r="D18" s="31" t="s">
        <v>121</v>
      </c>
      <c r="E18" s="31" t="s">
        <v>116</v>
      </c>
      <c r="F18" s="6" t="s">
        <v>3</v>
      </c>
      <c r="G18" s="7" t="str">
        <f t="shared" si="0"/>
        <v>ΟΚ</v>
      </c>
      <c r="H18" s="7"/>
      <c r="I18" s="7"/>
      <c r="J18" s="15">
        <v>24</v>
      </c>
      <c r="K18" s="9">
        <f t="shared" si="1"/>
        <v>408</v>
      </c>
      <c r="L18" s="9">
        <v>84</v>
      </c>
      <c r="M18" s="9">
        <f t="shared" si="2"/>
        <v>588</v>
      </c>
      <c r="N18" s="10"/>
      <c r="O18" s="11">
        <f t="shared" si="3"/>
        <v>0</v>
      </c>
      <c r="P18" s="11"/>
      <c r="Q18" s="11">
        <f t="shared" si="4"/>
        <v>0</v>
      </c>
      <c r="R18" s="9"/>
      <c r="S18" s="9">
        <f t="shared" si="5"/>
        <v>0</v>
      </c>
      <c r="T18" s="9"/>
      <c r="U18" s="9">
        <f t="shared" si="6"/>
        <v>0</v>
      </c>
      <c r="V18" s="9"/>
      <c r="W18" s="9">
        <f t="shared" si="7"/>
        <v>0</v>
      </c>
      <c r="X18" s="9">
        <v>1962</v>
      </c>
      <c r="Y18" s="9">
        <f t="shared" si="8"/>
        <v>56</v>
      </c>
      <c r="Z18" s="9">
        <f t="shared" si="9"/>
        <v>0</v>
      </c>
      <c r="AA18" s="12">
        <f t="shared" si="10"/>
        <v>75</v>
      </c>
      <c r="AB18" s="32">
        <f t="shared" si="11"/>
        <v>1071</v>
      </c>
      <c r="AC18" s="9"/>
    </row>
    <row r="19" spans="1:29" ht="18" customHeight="1">
      <c r="A19" s="9">
        <v>15</v>
      </c>
      <c r="B19" s="22" t="s">
        <v>164</v>
      </c>
      <c r="C19" s="22" t="s">
        <v>322</v>
      </c>
      <c r="D19" s="31" t="s">
        <v>165</v>
      </c>
      <c r="E19" s="31" t="s">
        <v>166</v>
      </c>
      <c r="F19" s="6" t="s">
        <v>3</v>
      </c>
      <c r="G19" s="7" t="str">
        <f t="shared" si="0"/>
        <v>ΟΚ</v>
      </c>
      <c r="H19" s="7"/>
      <c r="I19" s="7"/>
      <c r="J19" s="15">
        <v>24</v>
      </c>
      <c r="K19" s="9">
        <f t="shared" si="1"/>
        <v>408</v>
      </c>
      <c r="L19" s="9">
        <v>84</v>
      </c>
      <c r="M19" s="9">
        <f t="shared" si="2"/>
        <v>588</v>
      </c>
      <c r="N19" s="10"/>
      <c r="O19" s="11">
        <f t="shared" si="3"/>
        <v>0</v>
      </c>
      <c r="P19" s="11"/>
      <c r="Q19" s="11">
        <f t="shared" si="4"/>
        <v>0</v>
      </c>
      <c r="R19" s="9"/>
      <c r="S19" s="9">
        <f t="shared" si="5"/>
        <v>0</v>
      </c>
      <c r="T19" s="9"/>
      <c r="U19" s="9">
        <f t="shared" si="6"/>
        <v>0</v>
      </c>
      <c r="V19" s="9"/>
      <c r="W19" s="9">
        <f t="shared" si="7"/>
        <v>0</v>
      </c>
      <c r="X19" s="9">
        <v>1978</v>
      </c>
      <c r="Y19" s="9">
        <f t="shared" si="8"/>
        <v>40</v>
      </c>
      <c r="Z19" s="9">
        <f t="shared" si="9"/>
        <v>0</v>
      </c>
      <c r="AA19" s="12">
        <f t="shared" si="10"/>
        <v>75</v>
      </c>
      <c r="AB19" s="32">
        <f t="shared" si="11"/>
        <v>1071</v>
      </c>
      <c r="AC19" s="9"/>
    </row>
    <row r="20" spans="1:29" ht="18" customHeight="1">
      <c r="A20" s="9">
        <v>15</v>
      </c>
      <c r="B20" s="22" t="s">
        <v>215</v>
      </c>
      <c r="C20" s="22" t="s">
        <v>347</v>
      </c>
      <c r="D20" s="31" t="s">
        <v>216</v>
      </c>
      <c r="E20" s="31" t="s">
        <v>52</v>
      </c>
      <c r="F20" s="6" t="s">
        <v>3</v>
      </c>
      <c r="G20" s="7" t="str">
        <f t="shared" si="0"/>
        <v>ΟΚ</v>
      </c>
      <c r="H20" s="7"/>
      <c r="I20" s="7"/>
      <c r="J20" s="15">
        <v>24</v>
      </c>
      <c r="K20" s="9">
        <f t="shared" si="1"/>
        <v>408</v>
      </c>
      <c r="L20" s="9">
        <v>84</v>
      </c>
      <c r="M20" s="9">
        <f t="shared" si="2"/>
        <v>588</v>
      </c>
      <c r="N20" s="10"/>
      <c r="O20" s="11">
        <f t="shared" si="3"/>
        <v>0</v>
      </c>
      <c r="P20" s="11"/>
      <c r="Q20" s="11">
        <f t="shared" si="4"/>
        <v>0</v>
      </c>
      <c r="R20" s="9"/>
      <c r="S20" s="9">
        <f t="shared" si="5"/>
        <v>0</v>
      </c>
      <c r="T20" s="9"/>
      <c r="U20" s="9">
        <f t="shared" si="6"/>
        <v>0</v>
      </c>
      <c r="V20" s="9"/>
      <c r="W20" s="9">
        <f t="shared" si="7"/>
        <v>0</v>
      </c>
      <c r="X20" s="9">
        <v>1978</v>
      </c>
      <c r="Y20" s="9">
        <f t="shared" si="8"/>
        <v>40</v>
      </c>
      <c r="Z20" s="9">
        <f t="shared" si="9"/>
        <v>0</v>
      </c>
      <c r="AA20" s="12">
        <f t="shared" si="10"/>
        <v>75</v>
      </c>
      <c r="AB20" s="32">
        <f t="shared" si="11"/>
        <v>1071</v>
      </c>
      <c r="AC20" s="9"/>
    </row>
    <row r="21" spans="1:29" ht="18" customHeight="1">
      <c r="A21" s="33">
        <v>18</v>
      </c>
      <c r="B21" s="22" t="s">
        <v>73</v>
      </c>
      <c r="C21" s="22" t="s">
        <v>280</v>
      </c>
      <c r="D21" s="31" t="s">
        <v>74</v>
      </c>
      <c r="E21" s="31" t="s">
        <v>75</v>
      </c>
      <c r="F21" s="6" t="s">
        <v>3</v>
      </c>
      <c r="G21" s="7" t="str">
        <f>IF(F21="ΝΑΙ","ΟΚ","ΑΠΟΡΡΙΠΤΕΤΑΙ")</f>
        <v>ΟΚ</v>
      </c>
      <c r="H21" s="7"/>
      <c r="I21" s="7" t="s">
        <v>3</v>
      </c>
      <c r="J21" s="15"/>
      <c r="K21" s="9">
        <f>J21*17</f>
        <v>0</v>
      </c>
      <c r="L21" s="9">
        <v>84</v>
      </c>
      <c r="M21" s="9">
        <f>L21*7</f>
        <v>588</v>
      </c>
      <c r="N21" s="10">
        <v>2</v>
      </c>
      <c r="O21" s="11">
        <f>N21*60</f>
        <v>120</v>
      </c>
      <c r="P21" s="11"/>
      <c r="Q21" s="11">
        <f>P21*120</f>
        <v>0</v>
      </c>
      <c r="R21" s="9"/>
      <c r="S21" s="9">
        <f>IF(R21="ΝΑΙ",170,0)</f>
        <v>0</v>
      </c>
      <c r="T21" s="9" t="s">
        <v>3</v>
      </c>
      <c r="U21" s="9">
        <f>IF(T21="ΝΑΙ",120,0)</f>
        <v>120</v>
      </c>
      <c r="V21" s="9">
        <v>8</v>
      </c>
      <c r="W21" s="9">
        <f>V21*20</f>
        <v>160</v>
      </c>
      <c r="X21" s="9">
        <v>1969</v>
      </c>
      <c r="Y21" s="9">
        <f>2018-X21</f>
        <v>49</v>
      </c>
      <c r="Z21" s="9">
        <f>IF(AND(Y21&gt;24,Y21&lt;40),50,0)</f>
        <v>0</v>
      </c>
      <c r="AA21" s="12">
        <f>IF(AND(Y21&gt;=40,Y21&lt;=100),75,0)</f>
        <v>75</v>
      </c>
      <c r="AB21" s="32">
        <f>K21+M21+O21+Q21+S21+U21+W21+Z21+AA21</f>
        <v>1063</v>
      </c>
      <c r="AC21" s="9"/>
    </row>
    <row r="22" spans="1:29" ht="18" customHeight="1">
      <c r="A22" s="33">
        <v>19</v>
      </c>
      <c r="B22" s="22" t="s">
        <v>41</v>
      </c>
      <c r="C22" s="22" t="s">
        <v>267</v>
      </c>
      <c r="D22" s="31" t="s">
        <v>42</v>
      </c>
      <c r="E22" s="31" t="s">
        <v>43</v>
      </c>
      <c r="F22" s="6" t="s">
        <v>3</v>
      </c>
      <c r="G22" s="7" t="str">
        <f t="shared" si="0"/>
        <v>ΟΚ</v>
      </c>
      <c r="H22" s="7"/>
      <c r="I22" s="7"/>
      <c r="J22" s="15">
        <v>18</v>
      </c>
      <c r="K22" s="9">
        <f t="shared" si="1"/>
        <v>306</v>
      </c>
      <c r="L22" s="9">
        <v>84</v>
      </c>
      <c r="M22" s="9">
        <f t="shared" si="2"/>
        <v>588</v>
      </c>
      <c r="N22" s="10">
        <v>1</v>
      </c>
      <c r="O22" s="11">
        <f t="shared" si="3"/>
        <v>60</v>
      </c>
      <c r="P22" s="11"/>
      <c r="Q22" s="11">
        <f t="shared" si="4"/>
        <v>0</v>
      </c>
      <c r="R22" s="9"/>
      <c r="S22" s="9">
        <f t="shared" si="5"/>
        <v>0</v>
      </c>
      <c r="T22" s="9"/>
      <c r="U22" s="9">
        <f t="shared" si="6"/>
        <v>0</v>
      </c>
      <c r="V22" s="9"/>
      <c r="W22" s="9">
        <f t="shared" si="7"/>
        <v>0</v>
      </c>
      <c r="X22" s="9">
        <v>1976</v>
      </c>
      <c r="Y22" s="9">
        <f t="shared" si="8"/>
        <v>42</v>
      </c>
      <c r="Z22" s="9">
        <f t="shared" si="9"/>
        <v>0</v>
      </c>
      <c r="AA22" s="12">
        <f t="shared" si="10"/>
        <v>75</v>
      </c>
      <c r="AB22" s="32">
        <f t="shared" si="11"/>
        <v>1029</v>
      </c>
      <c r="AC22" s="9"/>
    </row>
    <row r="23" spans="1:29" ht="18" customHeight="1">
      <c r="A23" s="9">
        <v>20</v>
      </c>
      <c r="B23" s="22" t="s">
        <v>182</v>
      </c>
      <c r="C23" s="22" t="s">
        <v>333</v>
      </c>
      <c r="D23" s="31" t="s">
        <v>183</v>
      </c>
      <c r="E23" s="31" t="s">
        <v>86</v>
      </c>
      <c r="F23" s="6" t="s">
        <v>3</v>
      </c>
      <c r="G23" s="7" t="str">
        <f t="shared" si="0"/>
        <v>ΟΚ</v>
      </c>
      <c r="H23" s="7"/>
      <c r="I23" s="7"/>
      <c r="J23" s="15"/>
      <c r="K23" s="9">
        <f t="shared" si="1"/>
        <v>0</v>
      </c>
      <c r="L23" s="9">
        <v>84</v>
      </c>
      <c r="M23" s="9">
        <f t="shared" si="2"/>
        <v>588</v>
      </c>
      <c r="N23" s="10"/>
      <c r="O23" s="11">
        <f t="shared" si="3"/>
        <v>0</v>
      </c>
      <c r="P23" s="11">
        <v>3</v>
      </c>
      <c r="Q23" s="11">
        <f t="shared" si="4"/>
        <v>360</v>
      </c>
      <c r="R23" s="9"/>
      <c r="S23" s="9">
        <f t="shared" si="5"/>
        <v>0</v>
      </c>
      <c r="T23" s="9"/>
      <c r="U23" s="9">
        <f t="shared" si="6"/>
        <v>0</v>
      </c>
      <c r="V23" s="9"/>
      <c r="W23" s="9">
        <f t="shared" si="7"/>
        <v>0</v>
      </c>
      <c r="X23" s="9">
        <v>1972</v>
      </c>
      <c r="Y23" s="9">
        <f t="shared" si="8"/>
        <v>46</v>
      </c>
      <c r="Z23" s="9">
        <f t="shared" si="9"/>
        <v>0</v>
      </c>
      <c r="AA23" s="12">
        <f t="shared" si="10"/>
        <v>75</v>
      </c>
      <c r="AB23" s="32">
        <f t="shared" si="11"/>
        <v>1023</v>
      </c>
      <c r="AC23" s="9"/>
    </row>
    <row r="24" spans="1:29" ht="18" customHeight="1">
      <c r="A24" s="9">
        <v>21</v>
      </c>
      <c r="B24" s="22" t="s">
        <v>176</v>
      </c>
      <c r="C24" s="22" t="s">
        <v>328</v>
      </c>
      <c r="D24" s="31" t="s">
        <v>177</v>
      </c>
      <c r="E24" s="31" t="s">
        <v>178</v>
      </c>
      <c r="F24" s="6" t="s">
        <v>3</v>
      </c>
      <c r="G24" s="7" t="str">
        <f t="shared" si="0"/>
        <v>ΟΚ</v>
      </c>
      <c r="H24" s="7"/>
      <c r="I24" s="7"/>
      <c r="J24" s="15">
        <v>21</v>
      </c>
      <c r="K24" s="9">
        <f t="shared" si="1"/>
        <v>357</v>
      </c>
      <c r="L24" s="9">
        <v>84</v>
      </c>
      <c r="M24" s="9">
        <f t="shared" si="2"/>
        <v>588</v>
      </c>
      <c r="N24" s="10"/>
      <c r="O24" s="11">
        <f t="shared" si="3"/>
        <v>0</v>
      </c>
      <c r="P24" s="11"/>
      <c r="Q24" s="11">
        <f t="shared" si="4"/>
        <v>0</v>
      </c>
      <c r="R24" s="9"/>
      <c r="S24" s="9">
        <f t="shared" si="5"/>
        <v>0</v>
      </c>
      <c r="T24" s="9"/>
      <c r="U24" s="9">
        <f t="shared" si="6"/>
        <v>0</v>
      </c>
      <c r="V24" s="9"/>
      <c r="W24" s="9">
        <f t="shared" si="7"/>
        <v>0</v>
      </c>
      <c r="X24" s="9">
        <v>1963</v>
      </c>
      <c r="Y24" s="9">
        <f t="shared" si="8"/>
        <v>55</v>
      </c>
      <c r="Z24" s="9">
        <f t="shared" si="9"/>
        <v>0</v>
      </c>
      <c r="AA24" s="12">
        <f t="shared" si="10"/>
        <v>75</v>
      </c>
      <c r="AB24" s="32">
        <f t="shared" si="11"/>
        <v>1020</v>
      </c>
      <c r="AC24" s="9"/>
    </row>
    <row r="25" spans="1:29" ht="21" customHeight="1">
      <c r="A25" s="9">
        <v>22</v>
      </c>
      <c r="B25" s="22" t="s">
        <v>193</v>
      </c>
      <c r="C25" s="22" t="s">
        <v>339</v>
      </c>
      <c r="D25" s="31" t="s">
        <v>194</v>
      </c>
      <c r="E25" s="31" t="s">
        <v>25</v>
      </c>
      <c r="F25" s="6" t="s">
        <v>3</v>
      </c>
      <c r="G25" s="7" t="str">
        <f t="shared" si="0"/>
        <v>ΟΚ</v>
      </c>
      <c r="H25" s="7"/>
      <c r="I25" s="7" t="s">
        <v>3</v>
      </c>
      <c r="J25" s="15"/>
      <c r="K25" s="9">
        <f t="shared" si="1"/>
        <v>0</v>
      </c>
      <c r="L25" s="9">
        <v>84</v>
      </c>
      <c r="M25" s="9">
        <f t="shared" si="2"/>
        <v>588</v>
      </c>
      <c r="N25" s="10"/>
      <c r="O25" s="11">
        <f t="shared" si="3"/>
        <v>0</v>
      </c>
      <c r="P25" s="11">
        <v>3</v>
      </c>
      <c r="Q25" s="11">
        <f t="shared" si="4"/>
        <v>360</v>
      </c>
      <c r="R25" s="9"/>
      <c r="S25" s="9">
        <f t="shared" si="5"/>
        <v>0</v>
      </c>
      <c r="T25" s="9"/>
      <c r="U25" s="9">
        <f t="shared" si="6"/>
        <v>0</v>
      </c>
      <c r="V25" s="9"/>
      <c r="W25" s="9">
        <f t="shared" si="7"/>
        <v>0</v>
      </c>
      <c r="X25" s="9">
        <v>1982</v>
      </c>
      <c r="Y25" s="9">
        <f t="shared" si="8"/>
        <v>36</v>
      </c>
      <c r="Z25" s="9">
        <f t="shared" si="9"/>
        <v>50</v>
      </c>
      <c r="AA25" s="12">
        <f t="shared" si="10"/>
        <v>0</v>
      </c>
      <c r="AB25" s="32">
        <f t="shared" si="11"/>
        <v>998</v>
      </c>
      <c r="AC25" s="9"/>
    </row>
    <row r="26" spans="1:29" s="5" customFormat="1" ht="18" customHeight="1">
      <c r="A26" s="33">
        <v>23</v>
      </c>
      <c r="B26" s="36" t="s">
        <v>192</v>
      </c>
      <c r="C26" s="36" t="s">
        <v>338</v>
      </c>
      <c r="D26" s="37" t="s">
        <v>191</v>
      </c>
      <c r="E26" s="37" t="s">
        <v>148</v>
      </c>
      <c r="F26" s="38" t="s">
        <v>3</v>
      </c>
      <c r="G26" s="39" t="str">
        <f t="shared" si="0"/>
        <v>ΟΚ</v>
      </c>
      <c r="H26" s="39"/>
      <c r="I26" s="39" t="s">
        <v>3</v>
      </c>
      <c r="J26" s="40"/>
      <c r="K26" s="33">
        <f t="shared" si="1"/>
        <v>0</v>
      </c>
      <c r="L26" s="33">
        <v>84</v>
      </c>
      <c r="M26" s="33">
        <f t="shared" si="2"/>
        <v>588</v>
      </c>
      <c r="N26" s="38"/>
      <c r="O26" s="33">
        <f t="shared" si="3"/>
        <v>0</v>
      </c>
      <c r="P26" s="33"/>
      <c r="Q26" s="33">
        <f t="shared" si="4"/>
        <v>0</v>
      </c>
      <c r="R26" s="33" t="s">
        <v>3</v>
      </c>
      <c r="S26" s="33">
        <f t="shared" si="5"/>
        <v>170</v>
      </c>
      <c r="T26" s="33"/>
      <c r="U26" s="33">
        <f t="shared" si="6"/>
        <v>0</v>
      </c>
      <c r="V26" s="33">
        <v>8</v>
      </c>
      <c r="W26" s="33">
        <f t="shared" si="7"/>
        <v>160</v>
      </c>
      <c r="X26" s="33">
        <v>1962</v>
      </c>
      <c r="Y26" s="33">
        <f t="shared" si="8"/>
        <v>56</v>
      </c>
      <c r="Z26" s="33">
        <f t="shared" si="9"/>
        <v>0</v>
      </c>
      <c r="AA26" s="41">
        <f t="shared" si="10"/>
        <v>75</v>
      </c>
      <c r="AB26" s="42">
        <f t="shared" si="11"/>
        <v>993</v>
      </c>
      <c r="AC26" s="36"/>
    </row>
    <row r="27" spans="1:29" ht="18" customHeight="1">
      <c r="A27" s="9">
        <v>24</v>
      </c>
      <c r="B27" s="36" t="s">
        <v>23</v>
      </c>
      <c r="C27" s="36" t="s">
        <v>261</v>
      </c>
      <c r="D27" s="37" t="s">
        <v>24</v>
      </c>
      <c r="E27" s="37" t="s">
        <v>25</v>
      </c>
      <c r="F27" s="38" t="s">
        <v>3</v>
      </c>
      <c r="G27" s="39" t="str">
        <f t="shared" si="0"/>
        <v>ΟΚ</v>
      </c>
      <c r="H27" s="39"/>
      <c r="I27" s="39" t="s">
        <v>3</v>
      </c>
      <c r="J27" s="40"/>
      <c r="K27" s="33">
        <f t="shared" si="1"/>
        <v>0</v>
      </c>
      <c r="L27" s="33">
        <v>84</v>
      </c>
      <c r="M27" s="33">
        <f t="shared" si="2"/>
        <v>588</v>
      </c>
      <c r="N27" s="38">
        <v>2</v>
      </c>
      <c r="O27" s="33">
        <f t="shared" si="3"/>
        <v>120</v>
      </c>
      <c r="P27" s="33"/>
      <c r="Q27" s="33">
        <f t="shared" si="4"/>
        <v>0</v>
      </c>
      <c r="R27" s="33"/>
      <c r="S27" s="33">
        <f t="shared" si="5"/>
        <v>0</v>
      </c>
      <c r="T27" s="33"/>
      <c r="U27" s="33">
        <f t="shared" si="6"/>
        <v>0</v>
      </c>
      <c r="V27" s="33">
        <v>8</v>
      </c>
      <c r="W27" s="33">
        <f t="shared" si="7"/>
        <v>160</v>
      </c>
      <c r="X27" s="33">
        <v>1967</v>
      </c>
      <c r="Y27" s="33">
        <f t="shared" si="8"/>
        <v>51</v>
      </c>
      <c r="Z27" s="33">
        <f>IF(AND(Y27&gt;=24,Y27&lt;=40),50,0)</f>
        <v>0</v>
      </c>
      <c r="AA27" s="41">
        <f t="shared" si="10"/>
        <v>75</v>
      </c>
      <c r="AB27" s="42">
        <f t="shared" si="11"/>
        <v>943</v>
      </c>
      <c r="AC27" s="36"/>
    </row>
    <row r="28" spans="1:29" ht="18" customHeight="1">
      <c r="A28" s="9">
        <v>25</v>
      </c>
      <c r="B28" s="22" t="s">
        <v>70</v>
      </c>
      <c r="C28" s="22" t="s">
        <v>279</v>
      </c>
      <c r="D28" s="31" t="s">
        <v>71</v>
      </c>
      <c r="E28" s="31" t="s">
        <v>72</v>
      </c>
      <c r="F28" s="6" t="s">
        <v>3</v>
      </c>
      <c r="G28" s="7" t="str">
        <f t="shared" si="0"/>
        <v>ΟΚ</v>
      </c>
      <c r="H28" s="7"/>
      <c r="I28" s="7"/>
      <c r="J28" s="15">
        <v>6</v>
      </c>
      <c r="K28" s="9">
        <f t="shared" si="1"/>
        <v>102</v>
      </c>
      <c r="L28" s="9">
        <v>84</v>
      </c>
      <c r="M28" s="9">
        <f t="shared" si="2"/>
        <v>588</v>
      </c>
      <c r="N28" s="10">
        <v>1</v>
      </c>
      <c r="O28" s="11">
        <f t="shared" si="3"/>
        <v>60</v>
      </c>
      <c r="P28" s="11"/>
      <c r="Q28" s="11">
        <f t="shared" si="4"/>
        <v>0</v>
      </c>
      <c r="R28" s="9"/>
      <c r="S28" s="9">
        <f t="shared" si="5"/>
        <v>0</v>
      </c>
      <c r="T28" s="9"/>
      <c r="U28" s="9">
        <f t="shared" si="6"/>
        <v>0</v>
      </c>
      <c r="V28" s="9">
        <v>4</v>
      </c>
      <c r="W28" s="9">
        <f t="shared" si="7"/>
        <v>80</v>
      </c>
      <c r="X28" s="9">
        <v>1971</v>
      </c>
      <c r="Y28" s="9">
        <f t="shared" si="8"/>
        <v>47</v>
      </c>
      <c r="Z28" s="9">
        <f aca="true" t="shared" si="12" ref="Z28:Z59">IF(AND(Y28&gt;24,Y28&lt;40),50,0)</f>
        <v>0</v>
      </c>
      <c r="AA28" s="12">
        <f t="shared" si="10"/>
        <v>75</v>
      </c>
      <c r="AB28" s="32">
        <f t="shared" si="11"/>
        <v>905</v>
      </c>
      <c r="AC28" s="9"/>
    </row>
    <row r="29" spans="1:29" ht="18" customHeight="1">
      <c r="A29" s="9">
        <v>26</v>
      </c>
      <c r="B29" s="22" t="s">
        <v>231</v>
      </c>
      <c r="C29" s="22" t="s">
        <v>357</v>
      </c>
      <c r="D29" s="31" t="s">
        <v>232</v>
      </c>
      <c r="E29" s="31" t="s">
        <v>233</v>
      </c>
      <c r="F29" s="6" t="s">
        <v>3</v>
      </c>
      <c r="G29" s="7" t="str">
        <f t="shared" si="0"/>
        <v>ΟΚ</v>
      </c>
      <c r="H29" s="7"/>
      <c r="I29" s="7"/>
      <c r="J29" s="15"/>
      <c r="K29" s="9">
        <f t="shared" si="1"/>
        <v>0</v>
      </c>
      <c r="L29" s="9">
        <v>84</v>
      </c>
      <c r="M29" s="9">
        <f t="shared" si="2"/>
        <v>588</v>
      </c>
      <c r="N29" s="10">
        <v>2</v>
      </c>
      <c r="O29" s="11">
        <f t="shared" si="3"/>
        <v>120</v>
      </c>
      <c r="P29" s="11"/>
      <c r="Q29" s="11">
        <f t="shared" si="4"/>
        <v>0</v>
      </c>
      <c r="R29" s="9"/>
      <c r="S29" s="9">
        <f t="shared" si="5"/>
        <v>0</v>
      </c>
      <c r="T29" s="9"/>
      <c r="U29" s="9">
        <f t="shared" si="6"/>
        <v>0</v>
      </c>
      <c r="V29" s="9">
        <v>3</v>
      </c>
      <c r="W29" s="9">
        <f t="shared" si="7"/>
        <v>60</v>
      </c>
      <c r="X29" s="9">
        <v>1969</v>
      </c>
      <c r="Y29" s="9">
        <f t="shared" si="8"/>
        <v>49</v>
      </c>
      <c r="Z29" s="9">
        <f t="shared" si="12"/>
        <v>0</v>
      </c>
      <c r="AA29" s="12">
        <f t="shared" si="10"/>
        <v>75</v>
      </c>
      <c r="AB29" s="32">
        <f t="shared" si="11"/>
        <v>843</v>
      </c>
      <c r="AC29" s="9"/>
    </row>
    <row r="30" spans="1:29" ht="22.5" customHeight="1">
      <c r="A30" s="33">
        <v>27</v>
      </c>
      <c r="B30" s="36" t="s">
        <v>140</v>
      </c>
      <c r="C30" s="36" t="s">
        <v>311</v>
      </c>
      <c r="D30" s="37" t="s">
        <v>141</v>
      </c>
      <c r="E30" s="37" t="s">
        <v>142</v>
      </c>
      <c r="F30" s="38" t="s">
        <v>3</v>
      </c>
      <c r="G30" s="39" t="str">
        <f t="shared" si="0"/>
        <v>ΟΚ</v>
      </c>
      <c r="H30" s="39"/>
      <c r="I30" s="39" t="s">
        <v>3</v>
      </c>
      <c r="J30" s="40"/>
      <c r="K30" s="33">
        <f t="shared" si="1"/>
        <v>0</v>
      </c>
      <c r="L30" s="33">
        <v>84</v>
      </c>
      <c r="M30" s="33">
        <f t="shared" si="2"/>
        <v>588</v>
      </c>
      <c r="N30" s="38"/>
      <c r="O30" s="33">
        <f t="shared" si="3"/>
        <v>0</v>
      </c>
      <c r="P30" s="33"/>
      <c r="Q30" s="33">
        <f t="shared" si="4"/>
        <v>0</v>
      </c>
      <c r="R30" s="33"/>
      <c r="S30" s="33">
        <f t="shared" si="5"/>
        <v>0</v>
      </c>
      <c r="T30" s="33"/>
      <c r="U30" s="33">
        <f t="shared" si="6"/>
        <v>0</v>
      </c>
      <c r="V30" s="33">
        <v>8</v>
      </c>
      <c r="W30" s="33">
        <f t="shared" si="7"/>
        <v>160</v>
      </c>
      <c r="X30" s="33">
        <v>1971</v>
      </c>
      <c r="Y30" s="33">
        <f t="shared" si="8"/>
        <v>47</v>
      </c>
      <c r="Z30" s="33">
        <f t="shared" si="12"/>
        <v>0</v>
      </c>
      <c r="AA30" s="41">
        <f t="shared" si="10"/>
        <v>75</v>
      </c>
      <c r="AB30" s="42">
        <f t="shared" si="11"/>
        <v>823</v>
      </c>
      <c r="AC30" s="36"/>
    </row>
    <row r="31" spans="1:29" ht="18" customHeight="1">
      <c r="A31" s="9">
        <v>28</v>
      </c>
      <c r="B31" s="22" t="s">
        <v>90</v>
      </c>
      <c r="C31" s="22" t="s">
        <v>286</v>
      </c>
      <c r="D31" s="31" t="s">
        <v>91</v>
      </c>
      <c r="E31" s="31" t="s">
        <v>92</v>
      </c>
      <c r="F31" s="6" t="s">
        <v>3</v>
      </c>
      <c r="G31" s="7" t="str">
        <f t="shared" si="0"/>
        <v>ΟΚ</v>
      </c>
      <c r="H31" s="7"/>
      <c r="I31" s="7"/>
      <c r="J31" s="15">
        <v>24</v>
      </c>
      <c r="K31" s="9">
        <f t="shared" si="1"/>
        <v>408</v>
      </c>
      <c r="L31" s="9">
        <v>47</v>
      </c>
      <c r="M31" s="9">
        <f t="shared" si="2"/>
        <v>329</v>
      </c>
      <c r="N31" s="10"/>
      <c r="O31" s="11">
        <f t="shared" si="3"/>
        <v>0</v>
      </c>
      <c r="P31" s="11"/>
      <c r="Q31" s="11">
        <f t="shared" si="4"/>
        <v>0</v>
      </c>
      <c r="R31" s="9"/>
      <c r="S31" s="9">
        <f t="shared" si="5"/>
        <v>0</v>
      </c>
      <c r="T31" s="9"/>
      <c r="U31" s="9">
        <f t="shared" si="6"/>
        <v>0</v>
      </c>
      <c r="V31" s="9"/>
      <c r="W31" s="9">
        <f t="shared" si="7"/>
        <v>0</v>
      </c>
      <c r="X31" s="9">
        <v>1969</v>
      </c>
      <c r="Y31" s="9">
        <f t="shared" si="8"/>
        <v>49</v>
      </c>
      <c r="Z31" s="9">
        <f t="shared" si="12"/>
        <v>0</v>
      </c>
      <c r="AA31" s="12">
        <f t="shared" si="10"/>
        <v>75</v>
      </c>
      <c r="AB31" s="32">
        <f t="shared" si="11"/>
        <v>812</v>
      </c>
      <c r="AC31" s="9"/>
    </row>
    <row r="32" spans="1:29" ht="18" customHeight="1">
      <c r="A32" s="9">
        <v>29</v>
      </c>
      <c r="B32" s="36" t="s">
        <v>96</v>
      </c>
      <c r="C32" s="36" t="s">
        <v>288</v>
      </c>
      <c r="D32" s="37" t="s">
        <v>97</v>
      </c>
      <c r="E32" s="37" t="s">
        <v>98</v>
      </c>
      <c r="F32" s="38" t="s">
        <v>3</v>
      </c>
      <c r="G32" s="39" t="str">
        <f t="shared" si="0"/>
        <v>ΟΚ</v>
      </c>
      <c r="H32" s="39"/>
      <c r="I32" s="39"/>
      <c r="J32" s="40"/>
      <c r="K32" s="33">
        <f t="shared" si="1"/>
        <v>0</v>
      </c>
      <c r="L32" s="33">
        <v>84</v>
      </c>
      <c r="M32" s="33">
        <f t="shared" si="2"/>
        <v>588</v>
      </c>
      <c r="N32" s="38">
        <v>2</v>
      </c>
      <c r="O32" s="33">
        <f t="shared" si="3"/>
        <v>120</v>
      </c>
      <c r="P32" s="33"/>
      <c r="Q32" s="33">
        <f t="shared" si="4"/>
        <v>0</v>
      </c>
      <c r="R32" s="33"/>
      <c r="S32" s="33">
        <f t="shared" si="5"/>
        <v>0</v>
      </c>
      <c r="T32" s="33"/>
      <c r="U32" s="33">
        <f t="shared" si="6"/>
        <v>0</v>
      </c>
      <c r="V32" s="33"/>
      <c r="W32" s="33">
        <f t="shared" si="7"/>
        <v>0</v>
      </c>
      <c r="X32" s="33">
        <v>1970</v>
      </c>
      <c r="Y32" s="33">
        <f t="shared" si="8"/>
        <v>48</v>
      </c>
      <c r="Z32" s="33">
        <f t="shared" si="12"/>
        <v>0</v>
      </c>
      <c r="AA32" s="41">
        <f t="shared" si="10"/>
        <v>75</v>
      </c>
      <c r="AB32" s="42">
        <f t="shared" si="11"/>
        <v>783</v>
      </c>
      <c r="AC32" s="36"/>
    </row>
    <row r="33" spans="1:29" ht="18" customHeight="1">
      <c r="A33" s="9">
        <v>30</v>
      </c>
      <c r="B33" s="22" t="s">
        <v>87</v>
      </c>
      <c r="C33" s="22" t="s">
        <v>285</v>
      </c>
      <c r="D33" s="31" t="s">
        <v>88</v>
      </c>
      <c r="E33" s="31" t="s">
        <v>89</v>
      </c>
      <c r="F33" s="6" t="s">
        <v>3</v>
      </c>
      <c r="G33" s="7" t="str">
        <f t="shared" si="0"/>
        <v>ΟΚ</v>
      </c>
      <c r="H33" s="7"/>
      <c r="I33" s="7"/>
      <c r="J33" s="15"/>
      <c r="K33" s="9">
        <f t="shared" si="1"/>
        <v>0</v>
      </c>
      <c r="L33" s="9">
        <v>62</v>
      </c>
      <c r="M33" s="9">
        <f t="shared" si="2"/>
        <v>434</v>
      </c>
      <c r="N33" s="10">
        <v>1</v>
      </c>
      <c r="O33" s="11">
        <f t="shared" si="3"/>
        <v>60</v>
      </c>
      <c r="P33" s="11"/>
      <c r="Q33" s="11">
        <f t="shared" si="4"/>
        <v>0</v>
      </c>
      <c r="R33" s="9" t="s">
        <v>3</v>
      </c>
      <c r="S33" s="9">
        <f t="shared" si="5"/>
        <v>170</v>
      </c>
      <c r="T33" s="9"/>
      <c r="U33" s="9">
        <f t="shared" si="6"/>
        <v>0</v>
      </c>
      <c r="V33" s="9">
        <v>2</v>
      </c>
      <c r="W33" s="9">
        <f t="shared" si="7"/>
        <v>40</v>
      </c>
      <c r="X33" s="9">
        <v>1973</v>
      </c>
      <c r="Y33" s="9">
        <f t="shared" si="8"/>
        <v>45</v>
      </c>
      <c r="Z33" s="9">
        <f t="shared" si="12"/>
        <v>0</v>
      </c>
      <c r="AA33" s="12">
        <f t="shared" si="10"/>
        <v>75</v>
      </c>
      <c r="AB33" s="32">
        <f t="shared" si="11"/>
        <v>779</v>
      </c>
      <c r="AC33" s="9"/>
    </row>
    <row r="34" spans="1:29" ht="18" customHeight="1">
      <c r="A34" s="33">
        <v>31</v>
      </c>
      <c r="B34" s="22" t="s">
        <v>44</v>
      </c>
      <c r="C34" s="22" t="s">
        <v>268</v>
      </c>
      <c r="D34" s="31" t="s">
        <v>45</v>
      </c>
      <c r="E34" s="31" t="s">
        <v>46</v>
      </c>
      <c r="F34" s="6" t="s">
        <v>3</v>
      </c>
      <c r="G34" s="7" t="str">
        <f t="shared" si="0"/>
        <v>ΟΚ</v>
      </c>
      <c r="H34" s="7"/>
      <c r="I34" s="7"/>
      <c r="J34" s="15">
        <v>19</v>
      </c>
      <c r="K34" s="9">
        <f t="shared" si="1"/>
        <v>323</v>
      </c>
      <c r="L34" s="9">
        <v>45</v>
      </c>
      <c r="M34" s="9">
        <f t="shared" si="2"/>
        <v>315</v>
      </c>
      <c r="N34" s="10">
        <v>1</v>
      </c>
      <c r="O34" s="11">
        <f t="shared" si="3"/>
        <v>60</v>
      </c>
      <c r="P34" s="11"/>
      <c r="Q34" s="11">
        <f t="shared" si="4"/>
        <v>0</v>
      </c>
      <c r="R34" s="9"/>
      <c r="S34" s="9">
        <f t="shared" si="5"/>
        <v>0</v>
      </c>
      <c r="T34" s="9"/>
      <c r="U34" s="9">
        <f t="shared" si="6"/>
        <v>0</v>
      </c>
      <c r="V34" s="9"/>
      <c r="W34" s="9">
        <f t="shared" si="7"/>
        <v>0</v>
      </c>
      <c r="X34" s="9">
        <v>1968</v>
      </c>
      <c r="Y34" s="9">
        <f t="shared" si="8"/>
        <v>50</v>
      </c>
      <c r="Z34" s="9">
        <f t="shared" si="12"/>
        <v>0</v>
      </c>
      <c r="AA34" s="12">
        <f t="shared" si="10"/>
        <v>75</v>
      </c>
      <c r="AB34" s="32">
        <f t="shared" si="11"/>
        <v>773</v>
      </c>
      <c r="AC34" s="9"/>
    </row>
    <row r="35" spans="1:29" s="5" customFormat="1" ht="21.75" customHeight="1">
      <c r="A35" s="9">
        <v>32</v>
      </c>
      <c r="B35" s="22" t="s">
        <v>224</v>
      </c>
      <c r="C35" s="22" t="s">
        <v>354</v>
      </c>
      <c r="D35" s="31" t="s">
        <v>225</v>
      </c>
      <c r="E35" s="31" t="s">
        <v>226</v>
      </c>
      <c r="F35" s="6" t="s">
        <v>3</v>
      </c>
      <c r="G35" s="7" t="str">
        <f t="shared" si="0"/>
        <v>ΟΚ</v>
      </c>
      <c r="H35" s="7"/>
      <c r="I35" s="7"/>
      <c r="J35" s="15"/>
      <c r="K35" s="9">
        <f t="shared" si="1"/>
        <v>0</v>
      </c>
      <c r="L35" s="9">
        <v>84</v>
      </c>
      <c r="M35" s="9">
        <f t="shared" si="2"/>
        <v>588</v>
      </c>
      <c r="N35" s="10">
        <v>2</v>
      </c>
      <c r="O35" s="11">
        <f t="shared" si="3"/>
        <v>120</v>
      </c>
      <c r="P35" s="11"/>
      <c r="Q35" s="11">
        <f t="shared" si="4"/>
        <v>0</v>
      </c>
      <c r="R35" s="9"/>
      <c r="S35" s="9">
        <f t="shared" si="5"/>
        <v>0</v>
      </c>
      <c r="T35" s="9"/>
      <c r="U35" s="9">
        <f t="shared" si="6"/>
        <v>0</v>
      </c>
      <c r="V35" s="9"/>
      <c r="W35" s="9">
        <f t="shared" si="7"/>
        <v>0</v>
      </c>
      <c r="X35" s="9">
        <v>1981</v>
      </c>
      <c r="Y35" s="9">
        <f t="shared" si="8"/>
        <v>37</v>
      </c>
      <c r="Z35" s="9">
        <f t="shared" si="12"/>
        <v>50</v>
      </c>
      <c r="AA35" s="12">
        <f t="shared" si="10"/>
        <v>0</v>
      </c>
      <c r="AB35" s="32">
        <f t="shared" si="11"/>
        <v>758</v>
      </c>
      <c r="AC35" s="9"/>
    </row>
    <row r="36" spans="1:29" s="5" customFormat="1" ht="21.75" customHeight="1">
      <c r="A36" s="9">
        <v>33</v>
      </c>
      <c r="B36" s="22" t="s">
        <v>173</v>
      </c>
      <c r="C36" s="22" t="s">
        <v>327</v>
      </c>
      <c r="D36" s="31" t="s">
        <v>174</v>
      </c>
      <c r="E36" s="31" t="s">
        <v>175</v>
      </c>
      <c r="F36" s="6" t="s">
        <v>3</v>
      </c>
      <c r="G36" s="7" t="str">
        <f aca="true" t="shared" si="13" ref="G36:G67">IF(F36="ΝΑΙ","ΟΚ","ΑΠΟΡΡΙΠΤΕΤΑΙ")</f>
        <v>ΟΚ</v>
      </c>
      <c r="H36" s="7"/>
      <c r="I36" s="7"/>
      <c r="J36" s="15"/>
      <c r="K36" s="9">
        <f t="shared" si="1"/>
        <v>0</v>
      </c>
      <c r="L36" s="9">
        <v>52</v>
      </c>
      <c r="M36" s="9">
        <f aca="true" t="shared" si="14" ref="M36:M56">L36*7</f>
        <v>364</v>
      </c>
      <c r="N36" s="10">
        <v>1</v>
      </c>
      <c r="O36" s="11">
        <f t="shared" si="3"/>
        <v>60</v>
      </c>
      <c r="P36" s="11"/>
      <c r="Q36" s="11">
        <f t="shared" si="4"/>
        <v>0</v>
      </c>
      <c r="R36" s="9" t="s">
        <v>3</v>
      </c>
      <c r="S36" s="9">
        <f t="shared" si="5"/>
        <v>170</v>
      </c>
      <c r="T36" s="9"/>
      <c r="U36" s="9">
        <f t="shared" si="6"/>
        <v>0</v>
      </c>
      <c r="V36" s="9">
        <v>4</v>
      </c>
      <c r="W36" s="9">
        <f t="shared" si="7"/>
        <v>80</v>
      </c>
      <c r="X36" s="9">
        <v>1978</v>
      </c>
      <c r="Y36" s="9">
        <f aca="true" t="shared" si="15" ref="Y36:Y67">2018-X36</f>
        <v>40</v>
      </c>
      <c r="Z36" s="9">
        <f t="shared" si="12"/>
        <v>0</v>
      </c>
      <c r="AA36" s="12">
        <f aca="true" t="shared" si="16" ref="AA36:AA67">IF(AND(Y36&gt;=40,Y36&lt;=100),75,0)</f>
        <v>75</v>
      </c>
      <c r="AB36" s="32">
        <f aca="true" t="shared" si="17" ref="AB36:AB67">K36+M36+O36+Q36+S36+U36+W36+Z36+AA36</f>
        <v>749</v>
      </c>
      <c r="AC36" s="9"/>
    </row>
    <row r="37" spans="1:29" ht="18" customHeight="1">
      <c r="A37" s="9">
        <v>34</v>
      </c>
      <c r="B37" s="22" t="s">
        <v>143</v>
      </c>
      <c r="C37" s="22" t="s">
        <v>315</v>
      </c>
      <c r="D37" s="31" t="s">
        <v>144</v>
      </c>
      <c r="E37" s="31" t="s">
        <v>145</v>
      </c>
      <c r="F37" s="6" t="s">
        <v>3</v>
      </c>
      <c r="G37" s="7" t="str">
        <f t="shared" si="13"/>
        <v>ΟΚ</v>
      </c>
      <c r="H37" s="7"/>
      <c r="I37" s="7"/>
      <c r="J37" s="15">
        <v>2</v>
      </c>
      <c r="K37" s="9">
        <f t="shared" si="1"/>
        <v>34</v>
      </c>
      <c r="L37" s="9">
        <v>48</v>
      </c>
      <c r="M37" s="9">
        <f t="shared" si="14"/>
        <v>336</v>
      </c>
      <c r="N37" s="10">
        <v>2</v>
      </c>
      <c r="O37" s="11">
        <f t="shared" si="3"/>
        <v>120</v>
      </c>
      <c r="P37" s="11"/>
      <c r="Q37" s="11">
        <f t="shared" si="4"/>
        <v>0</v>
      </c>
      <c r="R37" s="9"/>
      <c r="S37" s="9">
        <f t="shared" si="5"/>
        <v>0</v>
      </c>
      <c r="T37" s="9"/>
      <c r="U37" s="9">
        <f t="shared" si="6"/>
        <v>0</v>
      </c>
      <c r="V37" s="9">
        <v>8</v>
      </c>
      <c r="W37" s="9">
        <f t="shared" si="7"/>
        <v>160</v>
      </c>
      <c r="X37" s="9">
        <v>1976</v>
      </c>
      <c r="Y37" s="9">
        <f t="shared" si="15"/>
        <v>42</v>
      </c>
      <c r="Z37" s="9">
        <f t="shared" si="12"/>
        <v>0</v>
      </c>
      <c r="AA37" s="12">
        <f t="shared" si="16"/>
        <v>75</v>
      </c>
      <c r="AB37" s="32">
        <f t="shared" si="17"/>
        <v>725</v>
      </c>
      <c r="AC37" s="9"/>
    </row>
    <row r="38" spans="1:29" ht="18" customHeight="1">
      <c r="A38" s="33">
        <v>35</v>
      </c>
      <c r="B38" s="22" t="s">
        <v>331</v>
      </c>
      <c r="C38" s="22" t="s">
        <v>332</v>
      </c>
      <c r="D38" s="31" t="s">
        <v>177</v>
      </c>
      <c r="E38" s="31" t="s">
        <v>148</v>
      </c>
      <c r="F38" s="6" t="s">
        <v>3</v>
      </c>
      <c r="G38" s="7" t="str">
        <f t="shared" si="13"/>
        <v>ΟΚ</v>
      </c>
      <c r="H38" s="7"/>
      <c r="I38" s="7" t="s">
        <v>3</v>
      </c>
      <c r="J38" s="15"/>
      <c r="K38" s="9"/>
      <c r="L38" s="9">
        <v>84</v>
      </c>
      <c r="M38" s="9">
        <f t="shared" si="14"/>
        <v>588</v>
      </c>
      <c r="N38" s="10"/>
      <c r="O38" s="11"/>
      <c r="P38" s="11"/>
      <c r="Q38" s="11"/>
      <c r="R38" s="9"/>
      <c r="S38" s="9"/>
      <c r="T38" s="9"/>
      <c r="U38" s="9"/>
      <c r="V38" s="9">
        <v>3</v>
      </c>
      <c r="W38" s="9">
        <f t="shared" si="7"/>
        <v>60</v>
      </c>
      <c r="X38" s="9">
        <v>1963</v>
      </c>
      <c r="Y38" s="9">
        <f t="shared" si="15"/>
        <v>55</v>
      </c>
      <c r="Z38" s="9">
        <f t="shared" si="12"/>
        <v>0</v>
      </c>
      <c r="AA38" s="12">
        <f t="shared" si="16"/>
        <v>75</v>
      </c>
      <c r="AB38" s="32">
        <f t="shared" si="17"/>
        <v>723</v>
      </c>
      <c r="AC38" s="9"/>
    </row>
    <row r="39" spans="1:29" ht="18" customHeight="1">
      <c r="A39" s="9">
        <v>35</v>
      </c>
      <c r="B39" s="22" t="s">
        <v>188</v>
      </c>
      <c r="C39" s="22" t="s">
        <v>336</v>
      </c>
      <c r="D39" s="31" t="s">
        <v>189</v>
      </c>
      <c r="E39" s="31" t="s">
        <v>103</v>
      </c>
      <c r="F39" s="6" t="s">
        <v>3</v>
      </c>
      <c r="G39" s="7" t="str">
        <f t="shared" si="13"/>
        <v>ΟΚ</v>
      </c>
      <c r="H39" s="7"/>
      <c r="I39" s="7"/>
      <c r="J39" s="15"/>
      <c r="K39" s="9">
        <f aca="true" t="shared" si="18" ref="K39:K56">J39*17</f>
        <v>0</v>
      </c>
      <c r="L39" s="9">
        <v>84</v>
      </c>
      <c r="M39" s="9">
        <f t="shared" si="14"/>
        <v>588</v>
      </c>
      <c r="N39" s="10">
        <v>1</v>
      </c>
      <c r="O39" s="11">
        <f aca="true" t="shared" si="19" ref="O39:O70">N39*60</f>
        <v>60</v>
      </c>
      <c r="P39" s="11"/>
      <c r="Q39" s="11">
        <f aca="true" t="shared" si="20" ref="Q39:Q46">P39*120</f>
        <v>0</v>
      </c>
      <c r="R39" s="9"/>
      <c r="S39" s="9">
        <f aca="true" t="shared" si="21" ref="S39:S46">IF(R39="ΝΑΙ",170,0)</f>
        <v>0</v>
      </c>
      <c r="T39" s="9"/>
      <c r="U39" s="9">
        <f aca="true" t="shared" si="22" ref="U39:U46">IF(T39="ΝΑΙ",120,0)</f>
        <v>0</v>
      </c>
      <c r="V39" s="9"/>
      <c r="W39" s="9">
        <f t="shared" si="7"/>
        <v>0</v>
      </c>
      <c r="X39" s="9">
        <v>1966</v>
      </c>
      <c r="Y39" s="9">
        <f t="shared" si="15"/>
        <v>52</v>
      </c>
      <c r="Z39" s="9">
        <f t="shared" si="12"/>
        <v>0</v>
      </c>
      <c r="AA39" s="12">
        <f t="shared" si="16"/>
        <v>75</v>
      </c>
      <c r="AB39" s="32">
        <f t="shared" si="17"/>
        <v>723</v>
      </c>
      <c r="AC39" s="9"/>
    </row>
    <row r="40" spans="1:29" ht="18" customHeight="1">
      <c r="A40" s="9">
        <v>37</v>
      </c>
      <c r="B40" s="22" t="s">
        <v>67</v>
      </c>
      <c r="C40" s="22" t="s">
        <v>278</v>
      </c>
      <c r="D40" s="31" t="s">
        <v>68</v>
      </c>
      <c r="E40" s="31" t="s">
        <v>69</v>
      </c>
      <c r="F40" s="6" t="s">
        <v>3</v>
      </c>
      <c r="G40" s="7" t="str">
        <f t="shared" si="13"/>
        <v>ΟΚ</v>
      </c>
      <c r="H40" s="7"/>
      <c r="I40" s="7"/>
      <c r="J40" s="15"/>
      <c r="K40" s="9">
        <f t="shared" si="18"/>
        <v>0</v>
      </c>
      <c r="L40" s="9"/>
      <c r="M40" s="9">
        <f t="shared" si="14"/>
        <v>0</v>
      </c>
      <c r="N40" s="10"/>
      <c r="O40" s="11">
        <f t="shared" si="19"/>
        <v>0</v>
      </c>
      <c r="P40" s="11">
        <v>3</v>
      </c>
      <c r="Q40" s="11">
        <f t="shared" si="20"/>
        <v>360</v>
      </c>
      <c r="R40" s="9" t="s">
        <v>3</v>
      </c>
      <c r="S40" s="9">
        <f t="shared" si="21"/>
        <v>170</v>
      </c>
      <c r="T40" s="9"/>
      <c r="U40" s="9">
        <f t="shared" si="22"/>
        <v>0</v>
      </c>
      <c r="V40" s="9">
        <v>5</v>
      </c>
      <c r="W40" s="9">
        <f t="shared" si="7"/>
        <v>100</v>
      </c>
      <c r="X40" s="9">
        <v>1975</v>
      </c>
      <c r="Y40" s="9">
        <f t="shared" si="15"/>
        <v>43</v>
      </c>
      <c r="Z40" s="9">
        <f t="shared" si="12"/>
        <v>0</v>
      </c>
      <c r="AA40" s="12">
        <f t="shared" si="16"/>
        <v>75</v>
      </c>
      <c r="AB40" s="32">
        <f t="shared" si="17"/>
        <v>705</v>
      </c>
      <c r="AC40" s="9"/>
    </row>
    <row r="41" spans="1:29" ht="18" customHeight="1">
      <c r="A41" s="9">
        <v>38</v>
      </c>
      <c r="B41" s="22" t="s">
        <v>217</v>
      </c>
      <c r="C41" s="22" t="s">
        <v>349</v>
      </c>
      <c r="D41" s="31" t="s">
        <v>348</v>
      </c>
      <c r="E41" s="31" t="s">
        <v>92</v>
      </c>
      <c r="F41" s="6" t="s">
        <v>3</v>
      </c>
      <c r="G41" s="7" t="str">
        <f t="shared" si="13"/>
        <v>ΟΚ</v>
      </c>
      <c r="H41" s="7"/>
      <c r="I41" s="7"/>
      <c r="J41" s="15">
        <v>18</v>
      </c>
      <c r="K41" s="9">
        <f t="shared" si="18"/>
        <v>306</v>
      </c>
      <c r="L41" s="9">
        <v>21</v>
      </c>
      <c r="M41" s="9">
        <f t="shared" si="14"/>
        <v>147</v>
      </c>
      <c r="N41" s="10"/>
      <c r="O41" s="11">
        <f t="shared" si="19"/>
        <v>0</v>
      </c>
      <c r="P41" s="11"/>
      <c r="Q41" s="11">
        <f t="shared" si="20"/>
        <v>0</v>
      </c>
      <c r="R41" s="9" t="s">
        <v>3</v>
      </c>
      <c r="S41" s="9">
        <f t="shared" si="21"/>
        <v>170</v>
      </c>
      <c r="T41" s="9"/>
      <c r="U41" s="9">
        <f t="shared" si="22"/>
        <v>0</v>
      </c>
      <c r="V41" s="9"/>
      <c r="W41" s="9">
        <f t="shared" si="7"/>
        <v>0</v>
      </c>
      <c r="X41" s="9">
        <v>1968</v>
      </c>
      <c r="Y41" s="9">
        <f t="shared" si="15"/>
        <v>50</v>
      </c>
      <c r="Z41" s="9">
        <f t="shared" si="12"/>
        <v>0</v>
      </c>
      <c r="AA41" s="12">
        <f t="shared" si="16"/>
        <v>75</v>
      </c>
      <c r="AB41" s="32">
        <f t="shared" si="17"/>
        <v>698</v>
      </c>
      <c r="AC41" s="9"/>
    </row>
    <row r="42" spans="1:29" ht="18" customHeight="1">
      <c r="A42" s="33">
        <v>39</v>
      </c>
      <c r="B42" s="36" t="s">
        <v>76</v>
      </c>
      <c r="C42" s="36" t="s">
        <v>281</v>
      </c>
      <c r="D42" s="37" t="s">
        <v>77</v>
      </c>
      <c r="E42" s="37" t="s">
        <v>78</v>
      </c>
      <c r="F42" s="6" t="s">
        <v>3</v>
      </c>
      <c r="G42" s="7" t="str">
        <f t="shared" si="13"/>
        <v>ΟΚ</v>
      </c>
      <c r="H42" s="7"/>
      <c r="I42" s="7"/>
      <c r="J42" s="15"/>
      <c r="K42" s="9">
        <f t="shared" si="18"/>
        <v>0</v>
      </c>
      <c r="L42" s="9">
        <v>84</v>
      </c>
      <c r="M42" s="9">
        <f t="shared" si="14"/>
        <v>588</v>
      </c>
      <c r="N42" s="10"/>
      <c r="O42" s="11">
        <f t="shared" si="19"/>
        <v>0</v>
      </c>
      <c r="P42" s="11"/>
      <c r="Q42" s="11">
        <f t="shared" si="20"/>
        <v>0</v>
      </c>
      <c r="R42" s="9"/>
      <c r="S42" s="9">
        <f t="shared" si="21"/>
        <v>0</v>
      </c>
      <c r="T42" s="9"/>
      <c r="U42" s="9">
        <f t="shared" si="22"/>
        <v>0</v>
      </c>
      <c r="V42" s="9"/>
      <c r="W42" s="9">
        <f t="shared" si="7"/>
        <v>0</v>
      </c>
      <c r="X42" s="9">
        <v>1972</v>
      </c>
      <c r="Y42" s="9">
        <f t="shared" si="15"/>
        <v>46</v>
      </c>
      <c r="Z42" s="9">
        <f t="shared" si="12"/>
        <v>0</v>
      </c>
      <c r="AA42" s="12">
        <f t="shared" si="16"/>
        <v>75</v>
      </c>
      <c r="AB42" s="32">
        <f t="shared" si="17"/>
        <v>663</v>
      </c>
      <c r="AC42" s="36"/>
    </row>
    <row r="43" spans="1:29" ht="18" customHeight="1">
      <c r="A43" s="9">
        <v>39</v>
      </c>
      <c r="B43" s="36" t="s">
        <v>179</v>
      </c>
      <c r="C43" s="36" t="s">
        <v>329</v>
      </c>
      <c r="D43" s="37" t="s">
        <v>180</v>
      </c>
      <c r="E43" s="37" t="s">
        <v>175</v>
      </c>
      <c r="F43" s="38" t="s">
        <v>3</v>
      </c>
      <c r="G43" s="39" t="str">
        <f t="shared" si="13"/>
        <v>ΟΚ</v>
      </c>
      <c r="H43" s="39"/>
      <c r="I43" s="39" t="s">
        <v>3</v>
      </c>
      <c r="J43" s="40"/>
      <c r="K43" s="33">
        <f t="shared" si="18"/>
        <v>0</v>
      </c>
      <c r="L43" s="33">
        <v>84</v>
      </c>
      <c r="M43" s="33">
        <f t="shared" si="14"/>
        <v>588</v>
      </c>
      <c r="N43" s="38"/>
      <c r="O43" s="33">
        <f t="shared" si="19"/>
        <v>0</v>
      </c>
      <c r="P43" s="33"/>
      <c r="Q43" s="33">
        <f t="shared" si="20"/>
        <v>0</v>
      </c>
      <c r="R43" s="33"/>
      <c r="S43" s="33">
        <f t="shared" si="21"/>
        <v>0</v>
      </c>
      <c r="T43" s="33"/>
      <c r="U43" s="33">
        <f t="shared" si="22"/>
        <v>0</v>
      </c>
      <c r="V43" s="33"/>
      <c r="W43" s="33">
        <f t="shared" si="7"/>
        <v>0</v>
      </c>
      <c r="X43" s="33">
        <v>1978</v>
      </c>
      <c r="Y43" s="33">
        <f t="shared" si="15"/>
        <v>40</v>
      </c>
      <c r="Z43" s="33">
        <f t="shared" si="12"/>
        <v>0</v>
      </c>
      <c r="AA43" s="41">
        <f t="shared" si="16"/>
        <v>75</v>
      </c>
      <c r="AB43" s="42">
        <f t="shared" si="17"/>
        <v>663</v>
      </c>
      <c r="AC43" s="33"/>
    </row>
    <row r="44" spans="1:29" ht="18" customHeight="1">
      <c r="A44" s="9">
        <v>39</v>
      </c>
      <c r="B44" s="22" t="s">
        <v>238</v>
      </c>
      <c r="C44" s="22" t="s">
        <v>361</v>
      </c>
      <c r="D44" s="31" t="s">
        <v>239</v>
      </c>
      <c r="E44" s="31" t="s">
        <v>240</v>
      </c>
      <c r="F44" s="6" t="s">
        <v>3</v>
      </c>
      <c r="G44" s="7" t="str">
        <f t="shared" si="13"/>
        <v>ΟΚ</v>
      </c>
      <c r="H44" s="7"/>
      <c r="I44" s="7"/>
      <c r="J44" s="15"/>
      <c r="K44" s="9">
        <f t="shared" si="18"/>
        <v>0</v>
      </c>
      <c r="L44" s="9">
        <v>84</v>
      </c>
      <c r="M44" s="9">
        <f t="shared" si="14"/>
        <v>588</v>
      </c>
      <c r="N44" s="10"/>
      <c r="O44" s="11">
        <f t="shared" si="19"/>
        <v>0</v>
      </c>
      <c r="P44" s="11"/>
      <c r="Q44" s="11">
        <f t="shared" si="20"/>
        <v>0</v>
      </c>
      <c r="R44" s="9"/>
      <c r="S44" s="9">
        <f t="shared" si="21"/>
        <v>0</v>
      </c>
      <c r="T44" s="9"/>
      <c r="U44" s="9">
        <f t="shared" si="22"/>
        <v>0</v>
      </c>
      <c r="V44" s="9"/>
      <c r="W44" s="9">
        <f t="shared" si="7"/>
        <v>0</v>
      </c>
      <c r="X44" s="9">
        <v>1969</v>
      </c>
      <c r="Y44" s="9">
        <f t="shared" si="15"/>
        <v>49</v>
      </c>
      <c r="Z44" s="9">
        <f t="shared" si="12"/>
        <v>0</v>
      </c>
      <c r="AA44" s="12">
        <f t="shared" si="16"/>
        <v>75</v>
      </c>
      <c r="AB44" s="32">
        <f t="shared" si="17"/>
        <v>663</v>
      </c>
      <c r="AC44" s="9"/>
    </row>
    <row r="45" spans="1:29" ht="18" customHeight="1">
      <c r="A45" s="9">
        <v>42</v>
      </c>
      <c r="B45" s="22" t="s">
        <v>102</v>
      </c>
      <c r="C45" s="22" t="s">
        <v>291</v>
      </c>
      <c r="D45" s="31" t="s">
        <v>290</v>
      </c>
      <c r="E45" s="31" t="s">
        <v>103</v>
      </c>
      <c r="F45" s="6" t="s">
        <v>3</v>
      </c>
      <c r="G45" s="7" t="str">
        <f t="shared" si="13"/>
        <v>ΟΚ</v>
      </c>
      <c r="H45" s="7"/>
      <c r="I45" s="7"/>
      <c r="J45" s="15"/>
      <c r="K45" s="9">
        <f t="shared" si="18"/>
        <v>0</v>
      </c>
      <c r="L45" s="9">
        <v>59</v>
      </c>
      <c r="M45" s="9">
        <f t="shared" si="14"/>
        <v>413</v>
      </c>
      <c r="N45" s="10"/>
      <c r="O45" s="11">
        <f t="shared" si="19"/>
        <v>0</v>
      </c>
      <c r="P45" s="11"/>
      <c r="Q45" s="11">
        <f t="shared" si="20"/>
        <v>0</v>
      </c>
      <c r="R45" s="9" t="s">
        <v>3</v>
      </c>
      <c r="S45" s="9">
        <f t="shared" si="21"/>
        <v>170</v>
      </c>
      <c r="T45" s="9"/>
      <c r="U45" s="9">
        <f t="shared" si="22"/>
        <v>0</v>
      </c>
      <c r="V45" s="9"/>
      <c r="W45" s="9">
        <f t="shared" si="7"/>
        <v>0</v>
      </c>
      <c r="X45" s="9">
        <v>1971</v>
      </c>
      <c r="Y45" s="9">
        <f t="shared" si="15"/>
        <v>47</v>
      </c>
      <c r="Z45" s="9">
        <f t="shared" si="12"/>
        <v>0</v>
      </c>
      <c r="AA45" s="12">
        <f t="shared" si="16"/>
        <v>75</v>
      </c>
      <c r="AB45" s="32">
        <f t="shared" si="17"/>
        <v>658</v>
      </c>
      <c r="AC45" s="9"/>
    </row>
    <row r="46" spans="1:29" ht="18" customHeight="1">
      <c r="A46" s="33">
        <v>43</v>
      </c>
      <c r="B46" s="22" t="s">
        <v>204</v>
      </c>
      <c r="C46" s="22" t="s">
        <v>344</v>
      </c>
      <c r="D46" s="31" t="s">
        <v>205</v>
      </c>
      <c r="E46" s="31" t="s">
        <v>206</v>
      </c>
      <c r="F46" s="6" t="s">
        <v>3</v>
      </c>
      <c r="G46" s="7" t="str">
        <f t="shared" si="13"/>
        <v>ΟΚ</v>
      </c>
      <c r="H46" s="7"/>
      <c r="I46" s="7"/>
      <c r="J46" s="15">
        <v>18</v>
      </c>
      <c r="K46" s="9">
        <f t="shared" si="18"/>
        <v>306</v>
      </c>
      <c r="L46" s="9">
        <v>18</v>
      </c>
      <c r="M46" s="9">
        <f t="shared" si="14"/>
        <v>126</v>
      </c>
      <c r="N46" s="10"/>
      <c r="O46" s="11">
        <f t="shared" si="19"/>
        <v>0</v>
      </c>
      <c r="P46" s="11"/>
      <c r="Q46" s="11">
        <f t="shared" si="20"/>
        <v>0</v>
      </c>
      <c r="R46" s="9" t="s">
        <v>3</v>
      </c>
      <c r="S46" s="9">
        <f t="shared" si="21"/>
        <v>170</v>
      </c>
      <c r="T46" s="9"/>
      <c r="U46" s="9">
        <f t="shared" si="22"/>
        <v>0</v>
      </c>
      <c r="V46" s="9"/>
      <c r="W46" s="9">
        <f t="shared" si="7"/>
        <v>0</v>
      </c>
      <c r="X46" s="9">
        <v>1987</v>
      </c>
      <c r="Y46" s="9">
        <f t="shared" si="15"/>
        <v>31</v>
      </c>
      <c r="Z46" s="9">
        <f t="shared" si="12"/>
        <v>50</v>
      </c>
      <c r="AA46" s="12">
        <f t="shared" si="16"/>
        <v>0</v>
      </c>
      <c r="AB46" s="32">
        <f t="shared" si="17"/>
        <v>652</v>
      </c>
      <c r="AC46" s="9"/>
    </row>
    <row r="47" spans="1:29" s="5" customFormat="1" ht="21.75" customHeight="1">
      <c r="A47" s="9">
        <v>44</v>
      </c>
      <c r="B47" s="22" t="s">
        <v>312</v>
      </c>
      <c r="C47" s="22" t="s">
        <v>313</v>
      </c>
      <c r="D47" s="31" t="s">
        <v>314</v>
      </c>
      <c r="E47" s="31" t="s">
        <v>209</v>
      </c>
      <c r="F47" s="6" t="s">
        <v>3</v>
      </c>
      <c r="G47" s="7" t="str">
        <f t="shared" si="13"/>
        <v>ΟΚ</v>
      </c>
      <c r="H47" s="7"/>
      <c r="I47" s="7"/>
      <c r="J47" s="15"/>
      <c r="K47" s="9">
        <f t="shared" si="18"/>
        <v>0</v>
      </c>
      <c r="L47" s="9">
        <v>84</v>
      </c>
      <c r="M47" s="9">
        <f t="shared" si="14"/>
        <v>588</v>
      </c>
      <c r="N47" s="10"/>
      <c r="O47" s="11">
        <f t="shared" si="19"/>
        <v>0</v>
      </c>
      <c r="P47" s="11"/>
      <c r="Q47" s="11">
        <v>0</v>
      </c>
      <c r="R47" s="9"/>
      <c r="S47" s="9"/>
      <c r="T47" s="9"/>
      <c r="U47" s="9"/>
      <c r="V47" s="9"/>
      <c r="W47" s="9"/>
      <c r="X47" s="9">
        <v>1986</v>
      </c>
      <c r="Y47" s="9">
        <f t="shared" si="15"/>
        <v>32</v>
      </c>
      <c r="Z47" s="9">
        <f t="shared" si="12"/>
        <v>50</v>
      </c>
      <c r="AA47" s="12">
        <f t="shared" si="16"/>
        <v>0</v>
      </c>
      <c r="AB47" s="32">
        <f t="shared" si="17"/>
        <v>638</v>
      </c>
      <c r="AC47" s="9"/>
    </row>
    <row r="48" spans="1:29" ht="18" customHeight="1">
      <c r="A48" s="9">
        <v>44</v>
      </c>
      <c r="B48" s="36" t="s">
        <v>221</v>
      </c>
      <c r="C48" s="36" t="s">
        <v>353</v>
      </c>
      <c r="D48" s="37" t="s">
        <v>222</v>
      </c>
      <c r="E48" s="37" t="s">
        <v>223</v>
      </c>
      <c r="F48" s="38" t="s">
        <v>3</v>
      </c>
      <c r="G48" s="39" t="str">
        <f t="shared" si="13"/>
        <v>ΟΚ</v>
      </c>
      <c r="H48" s="39"/>
      <c r="I48" s="39"/>
      <c r="J48" s="40"/>
      <c r="K48" s="33">
        <f t="shared" si="18"/>
        <v>0</v>
      </c>
      <c r="L48" s="33">
        <v>84</v>
      </c>
      <c r="M48" s="33">
        <f t="shared" si="14"/>
        <v>588</v>
      </c>
      <c r="N48" s="38"/>
      <c r="O48" s="33">
        <f t="shared" si="19"/>
        <v>0</v>
      </c>
      <c r="P48" s="33"/>
      <c r="Q48" s="33">
        <f aca="true" t="shared" si="23" ref="Q48:Q56">P48*120</f>
        <v>0</v>
      </c>
      <c r="R48" s="33"/>
      <c r="S48" s="33">
        <f aca="true" t="shared" si="24" ref="S48:S89">IF(R48="ΝΑΙ",170,0)</f>
        <v>0</v>
      </c>
      <c r="T48" s="33"/>
      <c r="U48" s="33">
        <f aca="true" t="shared" si="25" ref="U48:U89">IF(T48="ΝΑΙ",120,0)</f>
        <v>0</v>
      </c>
      <c r="V48" s="33"/>
      <c r="W48" s="33">
        <f aca="true" t="shared" si="26" ref="W48:W89">V48*20</f>
        <v>0</v>
      </c>
      <c r="X48" s="33">
        <v>1989</v>
      </c>
      <c r="Y48" s="33">
        <f t="shared" si="15"/>
        <v>29</v>
      </c>
      <c r="Z48" s="33">
        <f t="shared" si="12"/>
        <v>50</v>
      </c>
      <c r="AA48" s="41">
        <f t="shared" si="16"/>
        <v>0</v>
      </c>
      <c r="AB48" s="42">
        <f t="shared" si="17"/>
        <v>638</v>
      </c>
      <c r="AC48" s="36"/>
    </row>
    <row r="49" spans="1:29" ht="18" customHeight="1">
      <c r="A49" s="9">
        <v>46</v>
      </c>
      <c r="B49" s="22" t="s">
        <v>241</v>
      </c>
      <c r="C49" s="22" t="s">
        <v>362</v>
      </c>
      <c r="D49" s="31" t="s">
        <v>242</v>
      </c>
      <c r="E49" s="31" t="s">
        <v>243</v>
      </c>
      <c r="F49" s="6" t="s">
        <v>3</v>
      </c>
      <c r="G49" s="7" t="str">
        <f t="shared" si="13"/>
        <v>ΟΚ</v>
      </c>
      <c r="H49" s="7"/>
      <c r="I49" s="7"/>
      <c r="J49" s="15"/>
      <c r="K49" s="9">
        <f t="shared" si="18"/>
        <v>0</v>
      </c>
      <c r="L49" s="9">
        <v>84</v>
      </c>
      <c r="M49" s="9">
        <f t="shared" si="14"/>
        <v>588</v>
      </c>
      <c r="N49" s="10"/>
      <c r="O49" s="11">
        <f t="shared" si="19"/>
        <v>0</v>
      </c>
      <c r="P49" s="11"/>
      <c r="Q49" s="11">
        <f t="shared" si="23"/>
        <v>0</v>
      </c>
      <c r="R49" s="9"/>
      <c r="S49" s="9">
        <f t="shared" si="24"/>
        <v>0</v>
      </c>
      <c r="T49" s="9"/>
      <c r="U49" s="9">
        <f t="shared" si="25"/>
        <v>0</v>
      </c>
      <c r="V49" s="9"/>
      <c r="W49" s="9">
        <f t="shared" si="26"/>
        <v>0</v>
      </c>
      <c r="X49" s="9">
        <v>1979</v>
      </c>
      <c r="Y49" s="9">
        <f t="shared" si="15"/>
        <v>39</v>
      </c>
      <c r="Z49" s="9">
        <f t="shared" si="12"/>
        <v>50</v>
      </c>
      <c r="AA49" s="12">
        <f t="shared" si="16"/>
        <v>0</v>
      </c>
      <c r="AB49" s="32">
        <f t="shared" si="17"/>
        <v>638</v>
      </c>
      <c r="AC49" s="9"/>
    </row>
    <row r="50" spans="1:29" ht="18" customHeight="1">
      <c r="A50" s="33">
        <v>47</v>
      </c>
      <c r="B50" s="22" t="s">
        <v>200</v>
      </c>
      <c r="C50" s="22" t="s">
        <v>342</v>
      </c>
      <c r="D50" s="31" t="s">
        <v>201</v>
      </c>
      <c r="E50" s="31" t="s">
        <v>116</v>
      </c>
      <c r="F50" s="6" t="s">
        <v>3</v>
      </c>
      <c r="G50" s="7" t="str">
        <f t="shared" si="13"/>
        <v>ΟΚ</v>
      </c>
      <c r="H50" s="7"/>
      <c r="I50" s="7"/>
      <c r="J50" s="15">
        <v>24</v>
      </c>
      <c r="K50" s="9">
        <f t="shared" si="18"/>
        <v>408</v>
      </c>
      <c r="L50" s="9"/>
      <c r="M50" s="9">
        <f t="shared" si="14"/>
        <v>0</v>
      </c>
      <c r="N50" s="10">
        <v>2</v>
      </c>
      <c r="O50" s="11">
        <f t="shared" si="19"/>
        <v>120</v>
      </c>
      <c r="P50" s="11"/>
      <c r="Q50" s="11">
        <f t="shared" si="23"/>
        <v>0</v>
      </c>
      <c r="R50" s="9"/>
      <c r="S50" s="9">
        <f t="shared" si="24"/>
        <v>0</v>
      </c>
      <c r="T50" s="9"/>
      <c r="U50" s="9">
        <f t="shared" si="25"/>
        <v>0</v>
      </c>
      <c r="V50" s="9"/>
      <c r="W50" s="9">
        <f t="shared" si="26"/>
        <v>0</v>
      </c>
      <c r="X50" s="9">
        <v>1969</v>
      </c>
      <c r="Y50" s="9">
        <f t="shared" si="15"/>
        <v>49</v>
      </c>
      <c r="Z50" s="9">
        <f t="shared" si="12"/>
        <v>0</v>
      </c>
      <c r="AA50" s="12">
        <f t="shared" si="16"/>
        <v>75</v>
      </c>
      <c r="AB50" s="32">
        <f t="shared" si="17"/>
        <v>603</v>
      </c>
      <c r="AC50" s="9"/>
    </row>
    <row r="51" spans="1:29" ht="18" customHeight="1">
      <c r="A51" s="9">
        <v>48</v>
      </c>
      <c r="B51" s="22" t="s">
        <v>137</v>
      </c>
      <c r="C51" s="22" t="s">
        <v>310</v>
      </c>
      <c r="D51" s="31" t="s">
        <v>138</v>
      </c>
      <c r="E51" s="31" t="s">
        <v>139</v>
      </c>
      <c r="F51" s="6" t="s">
        <v>3</v>
      </c>
      <c r="G51" s="7" t="str">
        <f t="shared" si="13"/>
        <v>ΟΚ</v>
      </c>
      <c r="H51" s="7"/>
      <c r="I51" s="7"/>
      <c r="J51" s="15">
        <v>24</v>
      </c>
      <c r="K51" s="9">
        <f t="shared" si="18"/>
        <v>408</v>
      </c>
      <c r="L51" s="9">
        <v>13</v>
      </c>
      <c r="M51" s="9">
        <f t="shared" si="14"/>
        <v>91</v>
      </c>
      <c r="N51" s="10"/>
      <c r="O51" s="11">
        <f t="shared" si="19"/>
        <v>0</v>
      </c>
      <c r="P51" s="11"/>
      <c r="Q51" s="11">
        <f t="shared" si="23"/>
        <v>0</v>
      </c>
      <c r="R51" s="9"/>
      <c r="S51" s="9">
        <f t="shared" si="24"/>
        <v>0</v>
      </c>
      <c r="T51" s="9"/>
      <c r="U51" s="9">
        <f t="shared" si="25"/>
        <v>0</v>
      </c>
      <c r="V51" s="9">
        <v>2</v>
      </c>
      <c r="W51" s="9">
        <f t="shared" si="26"/>
        <v>40</v>
      </c>
      <c r="X51" s="9">
        <v>1985</v>
      </c>
      <c r="Y51" s="9">
        <f t="shared" si="15"/>
        <v>33</v>
      </c>
      <c r="Z51" s="9">
        <f t="shared" si="12"/>
        <v>50</v>
      </c>
      <c r="AA51" s="12">
        <f t="shared" si="16"/>
        <v>0</v>
      </c>
      <c r="AB51" s="32">
        <f t="shared" si="17"/>
        <v>589</v>
      </c>
      <c r="AC51" s="9"/>
    </row>
    <row r="52" spans="1:29" ht="18" customHeight="1">
      <c r="A52" s="9">
        <v>49</v>
      </c>
      <c r="B52" s="22" t="s">
        <v>130</v>
      </c>
      <c r="C52" s="22" t="s">
        <v>307</v>
      </c>
      <c r="D52" s="31" t="s">
        <v>131</v>
      </c>
      <c r="E52" s="31" t="s">
        <v>132</v>
      </c>
      <c r="F52" s="6" t="s">
        <v>3</v>
      </c>
      <c r="G52" s="7" t="str">
        <f t="shared" si="13"/>
        <v>ΟΚ</v>
      </c>
      <c r="H52" s="7"/>
      <c r="I52" s="7"/>
      <c r="J52" s="15"/>
      <c r="K52" s="9">
        <f t="shared" si="18"/>
        <v>0</v>
      </c>
      <c r="L52" s="9"/>
      <c r="M52" s="9">
        <f t="shared" si="14"/>
        <v>0</v>
      </c>
      <c r="N52" s="10"/>
      <c r="O52" s="11">
        <f t="shared" si="19"/>
        <v>0</v>
      </c>
      <c r="P52" s="11">
        <v>3</v>
      </c>
      <c r="Q52" s="11">
        <f t="shared" si="23"/>
        <v>360</v>
      </c>
      <c r="R52" s="9"/>
      <c r="S52" s="9">
        <f t="shared" si="24"/>
        <v>0</v>
      </c>
      <c r="T52" s="9"/>
      <c r="U52" s="9">
        <f t="shared" si="25"/>
        <v>0</v>
      </c>
      <c r="V52" s="9">
        <v>8</v>
      </c>
      <c r="W52" s="9">
        <f t="shared" si="26"/>
        <v>160</v>
      </c>
      <c r="X52" s="9">
        <v>1987</v>
      </c>
      <c r="Y52" s="9">
        <f t="shared" si="15"/>
        <v>31</v>
      </c>
      <c r="Z52" s="9">
        <f t="shared" si="12"/>
        <v>50</v>
      </c>
      <c r="AA52" s="12">
        <f t="shared" si="16"/>
        <v>0</v>
      </c>
      <c r="AB52" s="32">
        <f t="shared" si="17"/>
        <v>570</v>
      </c>
      <c r="AC52" s="9"/>
    </row>
    <row r="53" spans="1:29" s="5" customFormat="1" ht="24" customHeight="1">
      <c r="A53" s="9">
        <v>50</v>
      </c>
      <c r="B53" s="22" t="s">
        <v>155</v>
      </c>
      <c r="C53" s="22" t="s">
        <v>319</v>
      </c>
      <c r="D53" s="31" t="s">
        <v>156</v>
      </c>
      <c r="E53" s="31" t="s">
        <v>157</v>
      </c>
      <c r="F53" s="6" t="s">
        <v>3</v>
      </c>
      <c r="G53" s="7" t="str">
        <f t="shared" si="13"/>
        <v>ΟΚ</v>
      </c>
      <c r="H53" s="7"/>
      <c r="I53" s="7"/>
      <c r="J53" s="15"/>
      <c r="K53" s="9">
        <f t="shared" si="18"/>
        <v>0</v>
      </c>
      <c r="L53" s="9"/>
      <c r="M53" s="9">
        <f t="shared" si="14"/>
        <v>0</v>
      </c>
      <c r="N53" s="10">
        <v>2</v>
      </c>
      <c r="O53" s="11">
        <f t="shared" si="19"/>
        <v>120</v>
      </c>
      <c r="P53" s="11"/>
      <c r="Q53" s="11">
        <f t="shared" si="23"/>
        <v>0</v>
      </c>
      <c r="R53" s="9" t="s">
        <v>3</v>
      </c>
      <c r="S53" s="9">
        <f t="shared" si="24"/>
        <v>170</v>
      </c>
      <c r="T53" s="9" t="s">
        <v>3</v>
      </c>
      <c r="U53" s="9">
        <f t="shared" si="25"/>
        <v>120</v>
      </c>
      <c r="V53" s="9">
        <v>3</v>
      </c>
      <c r="W53" s="9">
        <f t="shared" si="26"/>
        <v>60</v>
      </c>
      <c r="X53" s="9">
        <v>1976</v>
      </c>
      <c r="Y53" s="9">
        <f t="shared" si="15"/>
        <v>42</v>
      </c>
      <c r="Z53" s="9">
        <f t="shared" si="12"/>
        <v>0</v>
      </c>
      <c r="AA53" s="12">
        <f t="shared" si="16"/>
        <v>75</v>
      </c>
      <c r="AB53" s="32">
        <f t="shared" si="17"/>
        <v>545</v>
      </c>
      <c r="AC53" s="9"/>
    </row>
    <row r="54" spans="1:29" ht="18" customHeight="1">
      <c r="A54" s="33">
        <v>51</v>
      </c>
      <c r="B54" s="22" t="s">
        <v>181</v>
      </c>
      <c r="C54" s="22" t="s">
        <v>330</v>
      </c>
      <c r="D54" s="31" t="s">
        <v>180</v>
      </c>
      <c r="E54" s="31" t="s">
        <v>69</v>
      </c>
      <c r="F54" s="6" t="s">
        <v>3</v>
      </c>
      <c r="G54" s="7" t="str">
        <f t="shared" si="13"/>
        <v>ΟΚ</v>
      </c>
      <c r="H54" s="7"/>
      <c r="I54" s="7"/>
      <c r="J54" s="15"/>
      <c r="K54" s="9">
        <f t="shared" si="18"/>
        <v>0</v>
      </c>
      <c r="L54" s="9">
        <v>66</v>
      </c>
      <c r="M54" s="9">
        <f t="shared" si="14"/>
        <v>462</v>
      </c>
      <c r="N54" s="10"/>
      <c r="O54" s="11">
        <f t="shared" si="19"/>
        <v>0</v>
      </c>
      <c r="P54" s="11"/>
      <c r="Q54" s="11">
        <f t="shared" si="23"/>
        <v>0</v>
      </c>
      <c r="R54" s="9"/>
      <c r="S54" s="9">
        <f t="shared" si="24"/>
        <v>0</v>
      </c>
      <c r="T54" s="9"/>
      <c r="U54" s="9">
        <f t="shared" si="25"/>
        <v>0</v>
      </c>
      <c r="V54" s="9"/>
      <c r="W54" s="9">
        <f t="shared" si="26"/>
        <v>0</v>
      </c>
      <c r="X54" s="9">
        <v>1959</v>
      </c>
      <c r="Y54" s="9">
        <f t="shared" si="15"/>
        <v>59</v>
      </c>
      <c r="Z54" s="9">
        <f t="shared" si="12"/>
        <v>0</v>
      </c>
      <c r="AA54" s="12">
        <f t="shared" si="16"/>
        <v>75</v>
      </c>
      <c r="AB54" s="32">
        <f t="shared" si="17"/>
        <v>537</v>
      </c>
      <c r="AC54" s="9"/>
    </row>
    <row r="55" spans="1:29" ht="18" customHeight="1">
      <c r="A55" s="9">
        <v>52</v>
      </c>
      <c r="B55" s="22" t="s">
        <v>135</v>
      </c>
      <c r="C55" s="22" t="s">
        <v>309</v>
      </c>
      <c r="D55" s="31" t="s">
        <v>136</v>
      </c>
      <c r="E55" s="31" t="s">
        <v>109</v>
      </c>
      <c r="F55" s="6" t="s">
        <v>3</v>
      </c>
      <c r="G55" s="7" t="str">
        <f t="shared" si="13"/>
        <v>ΟΚ</v>
      </c>
      <c r="H55" s="7"/>
      <c r="I55" s="7" t="s">
        <v>3</v>
      </c>
      <c r="J55" s="15">
        <v>18</v>
      </c>
      <c r="K55" s="9">
        <f t="shared" si="18"/>
        <v>306</v>
      </c>
      <c r="L55" s="9"/>
      <c r="M55" s="9">
        <f t="shared" si="14"/>
        <v>0</v>
      </c>
      <c r="N55" s="10"/>
      <c r="O55" s="11">
        <f t="shared" si="19"/>
        <v>0</v>
      </c>
      <c r="P55" s="11"/>
      <c r="Q55" s="11">
        <f t="shared" si="23"/>
        <v>0</v>
      </c>
      <c r="R55" s="9" t="s">
        <v>3</v>
      </c>
      <c r="S55" s="9">
        <f t="shared" si="24"/>
        <v>170</v>
      </c>
      <c r="T55" s="9"/>
      <c r="U55" s="9">
        <f t="shared" si="25"/>
        <v>0</v>
      </c>
      <c r="V55" s="9"/>
      <c r="W55" s="9">
        <f t="shared" si="26"/>
        <v>0</v>
      </c>
      <c r="X55" s="9">
        <v>1985</v>
      </c>
      <c r="Y55" s="9">
        <f t="shared" si="15"/>
        <v>33</v>
      </c>
      <c r="Z55" s="9">
        <f t="shared" si="12"/>
        <v>50</v>
      </c>
      <c r="AA55" s="12">
        <f t="shared" si="16"/>
        <v>0</v>
      </c>
      <c r="AB55" s="32">
        <f t="shared" si="17"/>
        <v>526</v>
      </c>
      <c r="AC55" s="9"/>
    </row>
    <row r="56" spans="1:29" ht="18" customHeight="1">
      <c r="A56" s="9">
        <v>53</v>
      </c>
      <c r="B56" s="22" t="s">
        <v>236</v>
      </c>
      <c r="C56" s="22" t="s">
        <v>360</v>
      </c>
      <c r="D56" s="31" t="s">
        <v>237</v>
      </c>
      <c r="E56" s="31" t="s">
        <v>175</v>
      </c>
      <c r="F56" s="6" t="s">
        <v>3</v>
      </c>
      <c r="G56" s="7" t="str">
        <f t="shared" si="13"/>
        <v>ΟΚ</v>
      </c>
      <c r="H56" s="7"/>
      <c r="I56" s="7"/>
      <c r="J56" s="15">
        <v>14</v>
      </c>
      <c r="K56" s="9">
        <f t="shared" si="18"/>
        <v>238</v>
      </c>
      <c r="L56" s="9"/>
      <c r="M56" s="9">
        <f t="shared" si="14"/>
        <v>0</v>
      </c>
      <c r="N56" s="10"/>
      <c r="O56" s="11">
        <f t="shared" si="19"/>
        <v>0</v>
      </c>
      <c r="P56" s="11"/>
      <c r="Q56" s="11">
        <f t="shared" si="23"/>
        <v>0</v>
      </c>
      <c r="R56" s="9" t="s">
        <v>3</v>
      </c>
      <c r="S56" s="9">
        <f t="shared" si="24"/>
        <v>170</v>
      </c>
      <c r="T56" s="9"/>
      <c r="U56" s="9">
        <f t="shared" si="25"/>
        <v>0</v>
      </c>
      <c r="V56" s="9">
        <v>2</v>
      </c>
      <c r="W56" s="9">
        <f t="shared" si="26"/>
        <v>40</v>
      </c>
      <c r="X56" s="9">
        <v>1965</v>
      </c>
      <c r="Y56" s="9">
        <f t="shared" si="15"/>
        <v>53</v>
      </c>
      <c r="Z56" s="9">
        <f t="shared" si="12"/>
        <v>0</v>
      </c>
      <c r="AA56" s="12">
        <f t="shared" si="16"/>
        <v>75</v>
      </c>
      <c r="AB56" s="32">
        <f t="shared" si="17"/>
        <v>523</v>
      </c>
      <c r="AC56" s="9"/>
    </row>
    <row r="57" spans="1:29" ht="18" customHeight="1">
      <c r="A57" s="9">
        <v>54</v>
      </c>
      <c r="B57" s="22" t="s">
        <v>294</v>
      </c>
      <c r="C57" s="22" t="s">
        <v>295</v>
      </c>
      <c r="D57" s="31" t="s">
        <v>296</v>
      </c>
      <c r="E57" s="31" t="s">
        <v>297</v>
      </c>
      <c r="F57" s="6" t="s">
        <v>3</v>
      </c>
      <c r="G57" s="7" t="str">
        <f t="shared" si="13"/>
        <v>ΟΚ</v>
      </c>
      <c r="H57" s="7"/>
      <c r="I57" s="7"/>
      <c r="J57" s="15"/>
      <c r="K57" s="9"/>
      <c r="L57" s="9"/>
      <c r="M57" s="9"/>
      <c r="N57" s="10">
        <v>2</v>
      </c>
      <c r="O57" s="11">
        <f t="shared" si="19"/>
        <v>120</v>
      </c>
      <c r="P57" s="11"/>
      <c r="Q57" s="11"/>
      <c r="R57" s="9" t="s">
        <v>3</v>
      </c>
      <c r="S57" s="9">
        <f t="shared" si="24"/>
        <v>170</v>
      </c>
      <c r="T57" s="9"/>
      <c r="U57" s="9">
        <f t="shared" si="25"/>
        <v>0</v>
      </c>
      <c r="V57" s="9">
        <v>7</v>
      </c>
      <c r="W57" s="9">
        <f t="shared" si="26"/>
        <v>140</v>
      </c>
      <c r="X57" s="9">
        <v>1977</v>
      </c>
      <c r="Y57" s="9">
        <f t="shared" si="15"/>
        <v>41</v>
      </c>
      <c r="Z57" s="9">
        <f t="shared" si="12"/>
        <v>0</v>
      </c>
      <c r="AA57" s="12">
        <f t="shared" si="16"/>
        <v>75</v>
      </c>
      <c r="AB57" s="32">
        <f t="shared" si="17"/>
        <v>505</v>
      </c>
      <c r="AC57" s="9"/>
    </row>
    <row r="58" spans="1:29" ht="18" customHeight="1">
      <c r="A58" s="33">
        <v>55</v>
      </c>
      <c r="B58" s="22" t="s">
        <v>171</v>
      </c>
      <c r="C58" s="22" t="s">
        <v>325</v>
      </c>
      <c r="D58" s="31" t="s">
        <v>172</v>
      </c>
      <c r="E58" s="31" t="s">
        <v>34</v>
      </c>
      <c r="F58" s="6" t="s">
        <v>3</v>
      </c>
      <c r="G58" s="7" t="str">
        <f t="shared" si="13"/>
        <v>ΟΚ</v>
      </c>
      <c r="H58" s="7"/>
      <c r="I58" s="7"/>
      <c r="J58" s="15"/>
      <c r="K58" s="9">
        <f aca="true" t="shared" si="27" ref="K58:K89">J58*17</f>
        <v>0</v>
      </c>
      <c r="L58" s="9">
        <v>65</v>
      </c>
      <c r="M58" s="9">
        <f aca="true" t="shared" si="28" ref="M58:M89">L58*7</f>
        <v>455</v>
      </c>
      <c r="N58" s="10"/>
      <c r="O58" s="11">
        <f t="shared" si="19"/>
        <v>0</v>
      </c>
      <c r="P58" s="11"/>
      <c r="Q58" s="11">
        <f aca="true" t="shared" si="29" ref="Q58:Q89">P58*120</f>
        <v>0</v>
      </c>
      <c r="R58" s="9"/>
      <c r="S58" s="9">
        <f t="shared" si="24"/>
        <v>0</v>
      </c>
      <c r="T58" s="9"/>
      <c r="U58" s="9">
        <f t="shared" si="25"/>
        <v>0</v>
      </c>
      <c r="V58" s="9"/>
      <c r="W58" s="9">
        <f t="shared" si="26"/>
        <v>0</v>
      </c>
      <c r="X58" s="9">
        <v>1994</v>
      </c>
      <c r="Y58" s="9">
        <f t="shared" si="15"/>
        <v>24</v>
      </c>
      <c r="Z58" s="9">
        <f t="shared" si="12"/>
        <v>0</v>
      </c>
      <c r="AA58" s="12">
        <f t="shared" si="16"/>
        <v>0</v>
      </c>
      <c r="AB58" s="32">
        <f t="shared" si="17"/>
        <v>455</v>
      </c>
      <c r="AC58" s="9"/>
    </row>
    <row r="59" spans="1:29" ht="18" customHeight="1">
      <c r="A59" s="9">
        <v>56</v>
      </c>
      <c r="B59" s="28" t="s">
        <v>259</v>
      </c>
      <c r="C59" s="28" t="s">
        <v>260</v>
      </c>
      <c r="D59" s="37" t="s">
        <v>62</v>
      </c>
      <c r="E59" s="37" t="s">
        <v>63</v>
      </c>
      <c r="F59" s="6" t="s">
        <v>3</v>
      </c>
      <c r="G59" s="7" t="str">
        <f t="shared" si="13"/>
        <v>ΟΚ</v>
      </c>
      <c r="H59" s="7"/>
      <c r="I59" s="7"/>
      <c r="J59" s="15">
        <v>8</v>
      </c>
      <c r="K59" s="9">
        <f t="shared" si="27"/>
        <v>136</v>
      </c>
      <c r="L59" s="9"/>
      <c r="M59" s="9">
        <f t="shared" si="28"/>
        <v>0</v>
      </c>
      <c r="N59" s="10">
        <v>1</v>
      </c>
      <c r="O59" s="11">
        <f t="shared" si="19"/>
        <v>60</v>
      </c>
      <c r="P59" s="11"/>
      <c r="Q59" s="11">
        <f t="shared" si="29"/>
        <v>0</v>
      </c>
      <c r="R59" s="9" t="s">
        <v>3</v>
      </c>
      <c r="S59" s="9">
        <f t="shared" si="24"/>
        <v>170</v>
      </c>
      <c r="T59" s="9"/>
      <c r="U59" s="9">
        <f t="shared" si="25"/>
        <v>0</v>
      </c>
      <c r="V59" s="9">
        <v>1</v>
      </c>
      <c r="W59" s="9">
        <f t="shared" si="26"/>
        <v>20</v>
      </c>
      <c r="X59" s="9">
        <v>1991</v>
      </c>
      <c r="Y59" s="9">
        <f t="shared" si="15"/>
        <v>27</v>
      </c>
      <c r="Z59" s="9">
        <f t="shared" si="12"/>
        <v>50</v>
      </c>
      <c r="AA59" s="12">
        <f t="shared" si="16"/>
        <v>0</v>
      </c>
      <c r="AB59" s="32">
        <f t="shared" si="17"/>
        <v>436</v>
      </c>
      <c r="AC59" s="9"/>
    </row>
    <row r="60" spans="1:29" ht="18" customHeight="1">
      <c r="A60" s="9">
        <v>57</v>
      </c>
      <c r="B60" s="22" t="s">
        <v>32</v>
      </c>
      <c r="C60" s="22" t="s">
        <v>264</v>
      </c>
      <c r="D60" s="31" t="s">
        <v>33</v>
      </c>
      <c r="E60" s="31" t="s">
        <v>34</v>
      </c>
      <c r="F60" s="6" t="s">
        <v>3</v>
      </c>
      <c r="G60" s="7" t="str">
        <f t="shared" si="13"/>
        <v>ΟΚ</v>
      </c>
      <c r="H60" s="7"/>
      <c r="I60" s="7"/>
      <c r="J60" s="15"/>
      <c r="K60" s="9">
        <f t="shared" si="27"/>
        <v>0</v>
      </c>
      <c r="L60" s="9"/>
      <c r="M60" s="9">
        <f t="shared" si="28"/>
        <v>0</v>
      </c>
      <c r="N60" s="10"/>
      <c r="O60" s="11">
        <f t="shared" si="19"/>
        <v>0</v>
      </c>
      <c r="P60" s="11">
        <v>3</v>
      </c>
      <c r="Q60" s="11">
        <f t="shared" si="29"/>
        <v>360</v>
      </c>
      <c r="R60" s="9"/>
      <c r="S60" s="9">
        <f t="shared" si="24"/>
        <v>0</v>
      </c>
      <c r="T60" s="9"/>
      <c r="U60" s="9">
        <f t="shared" si="25"/>
        <v>0</v>
      </c>
      <c r="V60" s="9"/>
      <c r="W60" s="9">
        <f t="shared" si="26"/>
        <v>0</v>
      </c>
      <c r="X60" s="9">
        <v>1974</v>
      </c>
      <c r="Y60" s="9">
        <f t="shared" si="15"/>
        <v>44</v>
      </c>
      <c r="Z60" s="9">
        <f aca="true" t="shared" si="30" ref="Z60:Z91">IF(AND(Y60&gt;24,Y60&lt;40),50,0)</f>
        <v>0</v>
      </c>
      <c r="AA60" s="12">
        <f t="shared" si="16"/>
        <v>75</v>
      </c>
      <c r="AB60" s="32">
        <f t="shared" si="17"/>
        <v>435</v>
      </c>
      <c r="AC60" s="9"/>
    </row>
    <row r="61" spans="1:29" ht="18" customHeight="1">
      <c r="A61" s="9">
        <v>58</v>
      </c>
      <c r="B61" s="22" t="s">
        <v>47</v>
      </c>
      <c r="C61" s="22" t="s">
        <v>269</v>
      </c>
      <c r="D61" s="31" t="s">
        <v>48</v>
      </c>
      <c r="E61" s="31" t="s">
        <v>49</v>
      </c>
      <c r="F61" s="6" t="s">
        <v>3</v>
      </c>
      <c r="G61" s="7" t="str">
        <f t="shared" si="13"/>
        <v>ΟΚ</v>
      </c>
      <c r="H61" s="7"/>
      <c r="I61" s="7"/>
      <c r="J61" s="15">
        <v>12</v>
      </c>
      <c r="K61" s="9">
        <f t="shared" si="27"/>
        <v>204</v>
      </c>
      <c r="L61" s="9"/>
      <c r="M61" s="9">
        <f t="shared" si="28"/>
        <v>0</v>
      </c>
      <c r="N61" s="10">
        <v>1</v>
      </c>
      <c r="O61" s="11">
        <f t="shared" si="19"/>
        <v>60</v>
      </c>
      <c r="P61" s="11"/>
      <c r="Q61" s="11">
        <f t="shared" si="29"/>
        <v>0</v>
      </c>
      <c r="R61" s="9"/>
      <c r="S61" s="9">
        <f t="shared" si="24"/>
        <v>0</v>
      </c>
      <c r="T61" s="9"/>
      <c r="U61" s="9">
        <f t="shared" si="25"/>
        <v>0</v>
      </c>
      <c r="V61" s="9">
        <v>4</v>
      </c>
      <c r="W61" s="9">
        <f t="shared" si="26"/>
        <v>80</v>
      </c>
      <c r="X61" s="9">
        <v>1972</v>
      </c>
      <c r="Y61" s="9">
        <f t="shared" si="15"/>
        <v>46</v>
      </c>
      <c r="Z61" s="9">
        <f t="shared" si="30"/>
        <v>0</v>
      </c>
      <c r="AA61" s="12">
        <f t="shared" si="16"/>
        <v>75</v>
      </c>
      <c r="AB61" s="32">
        <f t="shared" si="17"/>
        <v>419</v>
      </c>
      <c r="AC61" s="9"/>
    </row>
    <row r="62" spans="1:29" ht="18" customHeight="1">
      <c r="A62" s="33">
        <v>59</v>
      </c>
      <c r="B62" s="22" t="s">
        <v>117</v>
      </c>
      <c r="C62" s="22" t="s">
        <v>301</v>
      </c>
      <c r="D62" s="31" t="s">
        <v>118</v>
      </c>
      <c r="E62" s="31" t="s">
        <v>119</v>
      </c>
      <c r="F62" s="6" t="s">
        <v>3</v>
      </c>
      <c r="G62" s="7" t="str">
        <f t="shared" si="13"/>
        <v>ΟΚ</v>
      </c>
      <c r="H62" s="7"/>
      <c r="I62" s="7"/>
      <c r="J62" s="15"/>
      <c r="K62" s="9">
        <f t="shared" si="27"/>
        <v>0</v>
      </c>
      <c r="L62" s="9">
        <v>17</v>
      </c>
      <c r="M62" s="9">
        <f t="shared" si="28"/>
        <v>119</v>
      </c>
      <c r="N62" s="10">
        <v>1</v>
      </c>
      <c r="O62" s="11">
        <f t="shared" si="19"/>
        <v>60</v>
      </c>
      <c r="P62" s="11"/>
      <c r="Q62" s="11">
        <f t="shared" si="29"/>
        <v>0</v>
      </c>
      <c r="R62" s="9"/>
      <c r="S62" s="9">
        <f t="shared" si="24"/>
        <v>0</v>
      </c>
      <c r="T62" s="9"/>
      <c r="U62" s="9">
        <f t="shared" si="25"/>
        <v>0</v>
      </c>
      <c r="V62" s="9">
        <v>7</v>
      </c>
      <c r="W62" s="9">
        <f t="shared" si="26"/>
        <v>140</v>
      </c>
      <c r="X62" s="9">
        <v>1971</v>
      </c>
      <c r="Y62" s="9">
        <f t="shared" si="15"/>
        <v>47</v>
      </c>
      <c r="Z62" s="9">
        <f t="shared" si="30"/>
        <v>0</v>
      </c>
      <c r="AA62" s="12">
        <f t="shared" si="16"/>
        <v>75</v>
      </c>
      <c r="AB62" s="32">
        <f t="shared" si="17"/>
        <v>394</v>
      </c>
      <c r="AC62" s="9"/>
    </row>
    <row r="63" spans="1:29" ht="18" customHeight="1">
      <c r="A63" s="9">
        <v>60</v>
      </c>
      <c r="B63" s="22" t="s">
        <v>184</v>
      </c>
      <c r="C63" s="22" t="s">
        <v>334</v>
      </c>
      <c r="D63" s="31" t="s">
        <v>185</v>
      </c>
      <c r="E63" s="31" t="s">
        <v>92</v>
      </c>
      <c r="F63" s="6" t="s">
        <v>3</v>
      </c>
      <c r="G63" s="7" t="str">
        <f t="shared" si="13"/>
        <v>ΟΚ</v>
      </c>
      <c r="H63" s="7"/>
      <c r="I63" s="7"/>
      <c r="J63" s="15"/>
      <c r="K63" s="9">
        <f t="shared" si="27"/>
        <v>0</v>
      </c>
      <c r="L63" s="9"/>
      <c r="M63" s="9">
        <f t="shared" si="28"/>
        <v>0</v>
      </c>
      <c r="N63" s="10">
        <v>2</v>
      </c>
      <c r="O63" s="11">
        <f t="shared" si="19"/>
        <v>120</v>
      </c>
      <c r="P63" s="11"/>
      <c r="Q63" s="11">
        <f t="shared" si="29"/>
        <v>0</v>
      </c>
      <c r="R63" s="9"/>
      <c r="S63" s="9">
        <f t="shared" si="24"/>
        <v>0</v>
      </c>
      <c r="T63" s="9"/>
      <c r="U63" s="9">
        <f t="shared" si="25"/>
        <v>0</v>
      </c>
      <c r="V63" s="9">
        <v>8</v>
      </c>
      <c r="W63" s="9">
        <f t="shared" si="26"/>
        <v>160</v>
      </c>
      <c r="X63" s="9">
        <v>1973</v>
      </c>
      <c r="Y63" s="9">
        <f t="shared" si="15"/>
        <v>45</v>
      </c>
      <c r="Z63" s="9">
        <f t="shared" si="30"/>
        <v>0</v>
      </c>
      <c r="AA63" s="12">
        <f t="shared" si="16"/>
        <v>75</v>
      </c>
      <c r="AB63" s="32">
        <f t="shared" si="17"/>
        <v>355</v>
      </c>
      <c r="AC63" s="9"/>
    </row>
    <row r="64" spans="1:29" ht="18" customHeight="1">
      <c r="A64" s="9">
        <v>60</v>
      </c>
      <c r="B64" s="22" t="s">
        <v>197</v>
      </c>
      <c r="C64" s="22" t="s">
        <v>341</v>
      </c>
      <c r="D64" s="31" t="s">
        <v>198</v>
      </c>
      <c r="E64" s="31" t="s">
        <v>199</v>
      </c>
      <c r="F64" s="6" t="s">
        <v>3</v>
      </c>
      <c r="G64" s="7" t="str">
        <f t="shared" si="13"/>
        <v>ΟΚ</v>
      </c>
      <c r="H64" s="7"/>
      <c r="I64" s="7" t="s">
        <v>3</v>
      </c>
      <c r="J64" s="15"/>
      <c r="K64" s="9">
        <f t="shared" si="27"/>
        <v>0</v>
      </c>
      <c r="L64" s="9"/>
      <c r="M64" s="9">
        <f t="shared" si="28"/>
        <v>0</v>
      </c>
      <c r="N64" s="10">
        <v>2</v>
      </c>
      <c r="O64" s="11">
        <f t="shared" si="19"/>
        <v>120</v>
      </c>
      <c r="P64" s="11"/>
      <c r="Q64" s="11">
        <f t="shared" si="29"/>
        <v>0</v>
      </c>
      <c r="R64" s="9"/>
      <c r="S64" s="9">
        <f t="shared" si="24"/>
        <v>0</v>
      </c>
      <c r="T64" s="9"/>
      <c r="U64" s="9">
        <f t="shared" si="25"/>
        <v>0</v>
      </c>
      <c r="V64" s="9">
        <v>8</v>
      </c>
      <c r="W64" s="9">
        <f t="shared" si="26"/>
        <v>160</v>
      </c>
      <c r="X64" s="9">
        <v>1965</v>
      </c>
      <c r="Y64" s="9">
        <f t="shared" si="15"/>
        <v>53</v>
      </c>
      <c r="Z64" s="9">
        <f t="shared" si="30"/>
        <v>0</v>
      </c>
      <c r="AA64" s="12">
        <f t="shared" si="16"/>
        <v>75</v>
      </c>
      <c r="AB64" s="32">
        <f t="shared" si="17"/>
        <v>355</v>
      </c>
      <c r="AC64" s="9"/>
    </row>
    <row r="65" spans="1:29" ht="18" customHeight="1">
      <c r="A65" s="9">
        <v>60</v>
      </c>
      <c r="B65" s="22" t="s">
        <v>229</v>
      </c>
      <c r="C65" s="22" t="s">
        <v>356</v>
      </c>
      <c r="D65" s="31" t="s">
        <v>230</v>
      </c>
      <c r="E65" s="31" t="s">
        <v>40</v>
      </c>
      <c r="F65" s="6" t="s">
        <v>3</v>
      </c>
      <c r="G65" s="7" t="str">
        <f t="shared" si="13"/>
        <v>ΟΚ</v>
      </c>
      <c r="H65" s="7"/>
      <c r="I65" s="7"/>
      <c r="J65" s="15"/>
      <c r="K65" s="9">
        <f t="shared" si="27"/>
        <v>0</v>
      </c>
      <c r="L65" s="9"/>
      <c r="M65" s="9">
        <f t="shared" si="28"/>
        <v>0</v>
      </c>
      <c r="N65" s="10">
        <v>2</v>
      </c>
      <c r="O65" s="11">
        <f t="shared" si="19"/>
        <v>120</v>
      </c>
      <c r="P65" s="11"/>
      <c r="Q65" s="11">
        <f t="shared" si="29"/>
        <v>0</v>
      </c>
      <c r="R65" s="9"/>
      <c r="S65" s="9">
        <f t="shared" si="24"/>
        <v>0</v>
      </c>
      <c r="T65" s="9"/>
      <c r="U65" s="9">
        <f t="shared" si="25"/>
        <v>0</v>
      </c>
      <c r="V65" s="9">
        <v>8</v>
      </c>
      <c r="W65" s="9">
        <f t="shared" si="26"/>
        <v>160</v>
      </c>
      <c r="X65" s="9">
        <v>1971</v>
      </c>
      <c r="Y65" s="9">
        <f t="shared" si="15"/>
        <v>47</v>
      </c>
      <c r="Z65" s="9">
        <f t="shared" si="30"/>
        <v>0</v>
      </c>
      <c r="AA65" s="12">
        <f t="shared" si="16"/>
        <v>75</v>
      </c>
      <c r="AB65" s="32">
        <f t="shared" si="17"/>
        <v>355</v>
      </c>
      <c r="AC65" s="9"/>
    </row>
    <row r="66" spans="1:29" s="5" customFormat="1" ht="18" customHeight="1">
      <c r="A66" s="33">
        <v>63</v>
      </c>
      <c r="B66" s="22" t="s">
        <v>146</v>
      </c>
      <c r="C66" s="22" t="s">
        <v>316</v>
      </c>
      <c r="D66" s="31" t="s">
        <v>147</v>
      </c>
      <c r="E66" s="31" t="s">
        <v>148</v>
      </c>
      <c r="F66" s="6" t="s">
        <v>3</v>
      </c>
      <c r="G66" s="7" t="str">
        <f t="shared" si="13"/>
        <v>ΟΚ</v>
      </c>
      <c r="H66" s="7"/>
      <c r="I66" s="7"/>
      <c r="J66" s="15"/>
      <c r="K66" s="9">
        <f t="shared" si="27"/>
        <v>0</v>
      </c>
      <c r="L66" s="9"/>
      <c r="M66" s="9">
        <f t="shared" si="28"/>
        <v>0</v>
      </c>
      <c r="N66" s="10">
        <v>1</v>
      </c>
      <c r="O66" s="11">
        <f t="shared" si="19"/>
        <v>60</v>
      </c>
      <c r="P66" s="11"/>
      <c r="Q66" s="11">
        <f t="shared" si="29"/>
        <v>0</v>
      </c>
      <c r="R66" s="9" t="s">
        <v>3</v>
      </c>
      <c r="S66" s="9">
        <f t="shared" si="24"/>
        <v>170</v>
      </c>
      <c r="T66" s="9"/>
      <c r="U66" s="9">
        <f t="shared" si="25"/>
        <v>0</v>
      </c>
      <c r="V66" s="9">
        <v>2</v>
      </c>
      <c r="W66" s="9">
        <f t="shared" si="26"/>
        <v>40</v>
      </c>
      <c r="X66" s="9">
        <v>1978</v>
      </c>
      <c r="Y66" s="9">
        <f t="shared" si="15"/>
        <v>40</v>
      </c>
      <c r="Z66" s="9">
        <f t="shared" si="30"/>
        <v>0</v>
      </c>
      <c r="AA66" s="12">
        <f t="shared" si="16"/>
        <v>75</v>
      </c>
      <c r="AB66" s="32">
        <f t="shared" si="17"/>
        <v>345</v>
      </c>
      <c r="AC66" s="9"/>
    </row>
    <row r="67" spans="1:29" ht="18" customHeight="1">
      <c r="A67" s="9">
        <v>64</v>
      </c>
      <c r="B67" s="36" t="s">
        <v>35</v>
      </c>
      <c r="C67" s="36" t="s">
        <v>265</v>
      </c>
      <c r="D67" s="37" t="s">
        <v>36</v>
      </c>
      <c r="E67" s="37" t="s">
        <v>37</v>
      </c>
      <c r="F67" s="38" t="s">
        <v>3</v>
      </c>
      <c r="G67" s="39" t="str">
        <f t="shared" si="13"/>
        <v>ΟΚ</v>
      </c>
      <c r="H67" s="39"/>
      <c r="I67" s="39" t="s">
        <v>3</v>
      </c>
      <c r="J67" s="40"/>
      <c r="K67" s="33">
        <f t="shared" si="27"/>
        <v>0</v>
      </c>
      <c r="L67" s="33"/>
      <c r="M67" s="33">
        <f t="shared" si="28"/>
        <v>0</v>
      </c>
      <c r="N67" s="38"/>
      <c r="O67" s="33">
        <f t="shared" si="19"/>
        <v>0</v>
      </c>
      <c r="P67" s="33"/>
      <c r="Q67" s="33">
        <f t="shared" si="29"/>
        <v>0</v>
      </c>
      <c r="R67" s="33" t="s">
        <v>3</v>
      </c>
      <c r="S67" s="33">
        <f t="shared" si="24"/>
        <v>170</v>
      </c>
      <c r="T67" s="33"/>
      <c r="U67" s="33">
        <f t="shared" si="25"/>
        <v>0</v>
      </c>
      <c r="V67" s="33">
        <v>6</v>
      </c>
      <c r="W67" s="33">
        <f t="shared" si="26"/>
        <v>120</v>
      </c>
      <c r="X67" s="33">
        <v>1993</v>
      </c>
      <c r="Y67" s="33">
        <f t="shared" si="15"/>
        <v>25</v>
      </c>
      <c r="Z67" s="33">
        <f t="shared" si="30"/>
        <v>50</v>
      </c>
      <c r="AA67" s="41">
        <f t="shared" si="16"/>
        <v>0</v>
      </c>
      <c r="AB67" s="42">
        <f t="shared" si="17"/>
        <v>340</v>
      </c>
      <c r="AC67" s="36"/>
    </row>
    <row r="68" spans="1:29" ht="18" customHeight="1">
      <c r="A68" s="9">
        <v>64</v>
      </c>
      <c r="B68" s="36" t="s">
        <v>190</v>
      </c>
      <c r="C68" s="36" t="s">
        <v>337</v>
      </c>
      <c r="D68" s="37" t="s">
        <v>191</v>
      </c>
      <c r="E68" s="37" t="s">
        <v>66</v>
      </c>
      <c r="F68" s="38" t="s">
        <v>3</v>
      </c>
      <c r="G68" s="39" t="str">
        <f aca="true" t="shared" si="31" ref="G68:G94">IF(F68="ΝΑΙ","ΟΚ","ΑΠΟΡΡΙΠΤΕΤΑΙ")</f>
        <v>ΟΚ</v>
      </c>
      <c r="H68" s="39"/>
      <c r="I68" s="39" t="s">
        <v>3</v>
      </c>
      <c r="J68" s="40"/>
      <c r="K68" s="33">
        <f t="shared" si="27"/>
        <v>0</v>
      </c>
      <c r="L68" s="33"/>
      <c r="M68" s="33">
        <f t="shared" si="28"/>
        <v>0</v>
      </c>
      <c r="N68" s="38"/>
      <c r="O68" s="33">
        <f t="shared" si="19"/>
        <v>0</v>
      </c>
      <c r="P68" s="33"/>
      <c r="Q68" s="33">
        <f t="shared" si="29"/>
        <v>0</v>
      </c>
      <c r="R68" s="33" t="s">
        <v>3</v>
      </c>
      <c r="S68" s="33">
        <f t="shared" si="24"/>
        <v>170</v>
      </c>
      <c r="T68" s="33"/>
      <c r="U68" s="33">
        <f t="shared" si="25"/>
        <v>0</v>
      </c>
      <c r="V68" s="33">
        <v>6</v>
      </c>
      <c r="W68" s="33">
        <f t="shared" si="26"/>
        <v>120</v>
      </c>
      <c r="X68" s="33">
        <v>1983</v>
      </c>
      <c r="Y68" s="33">
        <f aca="true" t="shared" si="32" ref="Y68:Y94">2018-X68</f>
        <v>35</v>
      </c>
      <c r="Z68" s="33">
        <f t="shared" si="30"/>
        <v>50</v>
      </c>
      <c r="AA68" s="41">
        <f aca="true" t="shared" si="33" ref="AA68:AA94">IF(AND(Y68&gt;=40,Y68&lt;=100),75,0)</f>
        <v>0</v>
      </c>
      <c r="AB68" s="42">
        <f aca="true" t="shared" si="34" ref="AB68:AB94">K68+M68+O68+Q68+S68+U68+W68+Z68+AA68</f>
        <v>340</v>
      </c>
      <c r="AC68" s="36"/>
    </row>
    <row r="69" spans="1:29" ht="18" customHeight="1">
      <c r="A69" s="9">
        <v>66</v>
      </c>
      <c r="B69" s="36" t="s">
        <v>126</v>
      </c>
      <c r="C69" s="36" t="s">
        <v>305</v>
      </c>
      <c r="D69" s="37" t="s">
        <v>127</v>
      </c>
      <c r="E69" s="37" t="s">
        <v>119</v>
      </c>
      <c r="F69" s="38" t="s">
        <v>3</v>
      </c>
      <c r="G69" s="39" t="str">
        <f t="shared" si="31"/>
        <v>ΟΚ</v>
      </c>
      <c r="H69" s="39"/>
      <c r="I69" s="39"/>
      <c r="J69" s="40">
        <v>6</v>
      </c>
      <c r="K69" s="33">
        <f t="shared" si="27"/>
        <v>102</v>
      </c>
      <c r="L69" s="33"/>
      <c r="M69" s="33">
        <f t="shared" si="28"/>
        <v>0</v>
      </c>
      <c r="N69" s="38"/>
      <c r="O69" s="33">
        <f t="shared" si="19"/>
        <v>0</v>
      </c>
      <c r="P69" s="33"/>
      <c r="Q69" s="33">
        <f t="shared" si="29"/>
        <v>0</v>
      </c>
      <c r="R69" s="33"/>
      <c r="S69" s="33">
        <f t="shared" si="24"/>
        <v>0</v>
      </c>
      <c r="T69" s="33"/>
      <c r="U69" s="33">
        <f t="shared" si="25"/>
        <v>0</v>
      </c>
      <c r="V69" s="33">
        <v>8</v>
      </c>
      <c r="W69" s="33">
        <f t="shared" si="26"/>
        <v>160</v>
      </c>
      <c r="X69" s="33">
        <v>1968</v>
      </c>
      <c r="Y69" s="33">
        <f t="shared" si="32"/>
        <v>50</v>
      </c>
      <c r="Z69" s="33">
        <f t="shared" si="30"/>
        <v>0</v>
      </c>
      <c r="AA69" s="41">
        <f t="shared" si="33"/>
        <v>75</v>
      </c>
      <c r="AB69" s="42">
        <f t="shared" si="34"/>
        <v>337</v>
      </c>
      <c r="AC69" s="36"/>
    </row>
    <row r="70" spans="1:29" ht="18" customHeight="1">
      <c r="A70" s="33">
        <v>67</v>
      </c>
      <c r="B70" s="22" t="s">
        <v>104</v>
      </c>
      <c r="C70" s="22" t="s">
        <v>292</v>
      </c>
      <c r="D70" s="31" t="s">
        <v>105</v>
      </c>
      <c r="E70" s="31" t="s">
        <v>106</v>
      </c>
      <c r="F70" s="6" t="s">
        <v>3</v>
      </c>
      <c r="G70" s="7" t="str">
        <f t="shared" si="31"/>
        <v>ΟΚ</v>
      </c>
      <c r="H70" s="7"/>
      <c r="I70" s="7" t="s">
        <v>3</v>
      </c>
      <c r="J70" s="15"/>
      <c r="K70" s="9">
        <f t="shared" si="27"/>
        <v>0</v>
      </c>
      <c r="L70" s="9"/>
      <c r="M70" s="9">
        <f t="shared" si="28"/>
        <v>0</v>
      </c>
      <c r="N70" s="10">
        <v>2</v>
      </c>
      <c r="O70" s="11">
        <f t="shared" si="19"/>
        <v>120</v>
      </c>
      <c r="P70" s="11"/>
      <c r="Q70" s="11">
        <f t="shared" si="29"/>
        <v>0</v>
      </c>
      <c r="R70" s="9"/>
      <c r="S70" s="9">
        <f t="shared" si="24"/>
        <v>0</v>
      </c>
      <c r="T70" s="9"/>
      <c r="U70" s="9">
        <f t="shared" si="25"/>
        <v>0</v>
      </c>
      <c r="V70" s="9">
        <v>7</v>
      </c>
      <c r="W70" s="9">
        <f t="shared" si="26"/>
        <v>140</v>
      </c>
      <c r="X70" s="9">
        <v>1976</v>
      </c>
      <c r="Y70" s="9">
        <f t="shared" si="32"/>
        <v>42</v>
      </c>
      <c r="Z70" s="9">
        <f t="shared" si="30"/>
        <v>0</v>
      </c>
      <c r="AA70" s="12">
        <f t="shared" si="33"/>
        <v>75</v>
      </c>
      <c r="AB70" s="32">
        <f t="shared" si="34"/>
        <v>335</v>
      </c>
      <c r="AC70" s="9"/>
    </row>
    <row r="71" spans="1:29" ht="18" customHeight="1">
      <c r="A71" s="9">
        <v>68</v>
      </c>
      <c r="B71" s="22" t="s">
        <v>59</v>
      </c>
      <c r="C71" s="22" t="s">
        <v>276</v>
      </c>
      <c r="D71" s="31" t="s">
        <v>60</v>
      </c>
      <c r="E71" s="31" t="s">
        <v>61</v>
      </c>
      <c r="F71" s="6" t="s">
        <v>3</v>
      </c>
      <c r="G71" s="7" t="str">
        <f t="shared" si="31"/>
        <v>ΟΚ</v>
      </c>
      <c r="H71" s="7"/>
      <c r="I71" s="7"/>
      <c r="J71" s="15"/>
      <c r="K71" s="9">
        <f t="shared" si="27"/>
        <v>0</v>
      </c>
      <c r="L71" s="9"/>
      <c r="M71" s="9">
        <f t="shared" si="28"/>
        <v>0</v>
      </c>
      <c r="N71" s="10">
        <v>2</v>
      </c>
      <c r="O71" s="11">
        <f aca="true" t="shared" si="35" ref="O71:O89">N71*60</f>
        <v>120</v>
      </c>
      <c r="P71" s="11"/>
      <c r="Q71" s="11">
        <f t="shared" si="29"/>
        <v>0</v>
      </c>
      <c r="R71" s="9"/>
      <c r="S71" s="9">
        <f t="shared" si="24"/>
        <v>0</v>
      </c>
      <c r="T71" s="9"/>
      <c r="U71" s="9">
        <f t="shared" si="25"/>
        <v>0</v>
      </c>
      <c r="V71" s="9">
        <v>8</v>
      </c>
      <c r="W71" s="9">
        <f t="shared" si="26"/>
        <v>160</v>
      </c>
      <c r="X71" s="9">
        <v>1981</v>
      </c>
      <c r="Y71" s="9">
        <f t="shared" si="32"/>
        <v>37</v>
      </c>
      <c r="Z71" s="9">
        <f t="shared" si="30"/>
        <v>50</v>
      </c>
      <c r="AA71" s="12">
        <f t="shared" si="33"/>
        <v>0</v>
      </c>
      <c r="AB71" s="32">
        <f t="shared" si="34"/>
        <v>330</v>
      </c>
      <c r="AC71" s="9"/>
    </row>
    <row r="72" spans="1:29" ht="18" customHeight="1">
      <c r="A72" s="9">
        <v>69</v>
      </c>
      <c r="B72" s="36" t="s">
        <v>207</v>
      </c>
      <c r="C72" s="36" t="s">
        <v>363</v>
      </c>
      <c r="D72" s="37" t="s">
        <v>208</v>
      </c>
      <c r="E72" s="37" t="s">
        <v>209</v>
      </c>
      <c r="F72" s="38" t="s">
        <v>3</v>
      </c>
      <c r="G72" s="39" t="str">
        <f t="shared" si="31"/>
        <v>ΟΚ</v>
      </c>
      <c r="H72" s="39"/>
      <c r="I72" s="39"/>
      <c r="J72" s="40"/>
      <c r="K72" s="33">
        <f t="shared" si="27"/>
        <v>0</v>
      </c>
      <c r="L72" s="33"/>
      <c r="M72" s="33">
        <f t="shared" si="28"/>
        <v>0</v>
      </c>
      <c r="N72" s="38"/>
      <c r="O72" s="33">
        <f t="shared" si="35"/>
        <v>0</v>
      </c>
      <c r="P72" s="33"/>
      <c r="Q72" s="33">
        <f t="shared" si="29"/>
        <v>0</v>
      </c>
      <c r="R72" s="33" t="s">
        <v>3</v>
      </c>
      <c r="S72" s="33">
        <f t="shared" si="24"/>
        <v>170</v>
      </c>
      <c r="T72" s="33"/>
      <c r="U72" s="33">
        <f t="shared" si="25"/>
        <v>0</v>
      </c>
      <c r="V72" s="33">
        <v>4</v>
      </c>
      <c r="W72" s="33">
        <f t="shared" si="26"/>
        <v>80</v>
      </c>
      <c r="X72" s="33">
        <v>1985</v>
      </c>
      <c r="Y72" s="33">
        <f t="shared" si="32"/>
        <v>33</v>
      </c>
      <c r="Z72" s="33">
        <f t="shared" si="30"/>
        <v>50</v>
      </c>
      <c r="AA72" s="41">
        <f t="shared" si="33"/>
        <v>0</v>
      </c>
      <c r="AB72" s="42">
        <f t="shared" si="34"/>
        <v>300</v>
      </c>
      <c r="AC72" s="33"/>
    </row>
    <row r="73" spans="1:29" s="5" customFormat="1" ht="21.75" customHeight="1">
      <c r="A73" s="9">
        <v>70</v>
      </c>
      <c r="B73" s="36" t="s">
        <v>93</v>
      </c>
      <c r="C73" s="36" t="s">
        <v>287</v>
      </c>
      <c r="D73" s="37" t="s">
        <v>94</v>
      </c>
      <c r="E73" s="37" t="s">
        <v>95</v>
      </c>
      <c r="F73" s="38" t="s">
        <v>3</v>
      </c>
      <c r="G73" s="39" t="str">
        <f t="shared" si="31"/>
        <v>ΟΚ</v>
      </c>
      <c r="H73" s="39"/>
      <c r="I73" s="39"/>
      <c r="J73" s="40"/>
      <c r="K73" s="33">
        <f t="shared" si="27"/>
        <v>0</v>
      </c>
      <c r="L73" s="33"/>
      <c r="M73" s="33">
        <f t="shared" si="28"/>
        <v>0</v>
      </c>
      <c r="N73" s="38">
        <v>1</v>
      </c>
      <c r="O73" s="33">
        <f t="shared" si="35"/>
        <v>60</v>
      </c>
      <c r="P73" s="33"/>
      <c r="Q73" s="33">
        <f t="shared" si="29"/>
        <v>0</v>
      </c>
      <c r="R73" s="33" t="s">
        <v>3</v>
      </c>
      <c r="S73" s="33">
        <f t="shared" si="24"/>
        <v>170</v>
      </c>
      <c r="T73" s="33"/>
      <c r="U73" s="33">
        <f t="shared" si="25"/>
        <v>0</v>
      </c>
      <c r="V73" s="33"/>
      <c r="W73" s="33">
        <f t="shared" si="26"/>
        <v>0</v>
      </c>
      <c r="X73" s="33">
        <v>1980</v>
      </c>
      <c r="Y73" s="33">
        <f t="shared" si="32"/>
        <v>38</v>
      </c>
      <c r="Z73" s="33">
        <f t="shared" si="30"/>
        <v>50</v>
      </c>
      <c r="AA73" s="41">
        <f t="shared" si="33"/>
        <v>0</v>
      </c>
      <c r="AB73" s="42">
        <f t="shared" si="34"/>
        <v>280</v>
      </c>
      <c r="AC73" s="36"/>
    </row>
    <row r="74" spans="1:29" s="5" customFormat="1" ht="21.75" customHeight="1">
      <c r="A74" s="33">
        <v>71</v>
      </c>
      <c r="B74" s="22" t="s">
        <v>234</v>
      </c>
      <c r="C74" s="22" t="s">
        <v>359</v>
      </c>
      <c r="D74" s="31" t="s">
        <v>358</v>
      </c>
      <c r="E74" s="31" t="s">
        <v>235</v>
      </c>
      <c r="F74" s="6" t="s">
        <v>3</v>
      </c>
      <c r="G74" s="7" t="str">
        <f t="shared" si="31"/>
        <v>ΟΚ</v>
      </c>
      <c r="H74" s="7"/>
      <c r="I74" s="7"/>
      <c r="J74" s="15"/>
      <c r="K74" s="9">
        <f t="shared" si="27"/>
        <v>0</v>
      </c>
      <c r="L74" s="9">
        <v>2</v>
      </c>
      <c r="M74" s="9">
        <f t="shared" si="28"/>
        <v>14</v>
      </c>
      <c r="N74" s="10"/>
      <c r="O74" s="11">
        <f t="shared" si="35"/>
        <v>0</v>
      </c>
      <c r="P74" s="11"/>
      <c r="Q74" s="11">
        <f t="shared" si="29"/>
        <v>0</v>
      </c>
      <c r="R74" s="9" t="s">
        <v>3</v>
      </c>
      <c r="S74" s="9">
        <f t="shared" si="24"/>
        <v>170</v>
      </c>
      <c r="T74" s="9"/>
      <c r="U74" s="9">
        <f t="shared" si="25"/>
        <v>0</v>
      </c>
      <c r="V74" s="9">
        <v>2</v>
      </c>
      <c r="W74" s="9">
        <f t="shared" si="26"/>
        <v>40</v>
      </c>
      <c r="X74" s="9">
        <v>1991</v>
      </c>
      <c r="Y74" s="9">
        <f t="shared" si="32"/>
        <v>27</v>
      </c>
      <c r="Z74" s="9">
        <f t="shared" si="30"/>
        <v>50</v>
      </c>
      <c r="AA74" s="12">
        <f t="shared" si="33"/>
        <v>0</v>
      </c>
      <c r="AB74" s="32">
        <f t="shared" si="34"/>
        <v>274</v>
      </c>
      <c r="AC74" s="9"/>
    </row>
    <row r="75" spans="1:29" ht="18" customHeight="1">
      <c r="A75" s="9">
        <v>72</v>
      </c>
      <c r="B75" s="22" t="s">
        <v>56</v>
      </c>
      <c r="C75" s="22" t="s">
        <v>275</v>
      </c>
      <c r="D75" s="31" t="s">
        <v>57</v>
      </c>
      <c r="E75" s="31" t="s">
        <v>58</v>
      </c>
      <c r="F75" s="6" t="s">
        <v>3</v>
      </c>
      <c r="G75" s="7" t="str">
        <f t="shared" si="31"/>
        <v>ΟΚ</v>
      </c>
      <c r="H75" s="7"/>
      <c r="I75" s="7" t="s">
        <v>3</v>
      </c>
      <c r="J75" s="15"/>
      <c r="K75" s="9">
        <f t="shared" si="27"/>
        <v>0</v>
      </c>
      <c r="L75" s="9">
        <v>15</v>
      </c>
      <c r="M75" s="9">
        <f t="shared" si="28"/>
        <v>105</v>
      </c>
      <c r="N75" s="10"/>
      <c r="O75" s="11">
        <f t="shared" si="35"/>
        <v>0</v>
      </c>
      <c r="P75" s="11"/>
      <c r="Q75" s="11">
        <f t="shared" si="29"/>
        <v>0</v>
      </c>
      <c r="R75" s="9"/>
      <c r="S75" s="9">
        <f t="shared" si="24"/>
        <v>0</v>
      </c>
      <c r="T75" s="9"/>
      <c r="U75" s="9">
        <f t="shared" si="25"/>
        <v>0</v>
      </c>
      <c r="V75" s="9">
        <v>5</v>
      </c>
      <c r="W75" s="9">
        <f t="shared" si="26"/>
        <v>100</v>
      </c>
      <c r="X75" s="9">
        <v>1989</v>
      </c>
      <c r="Y75" s="9">
        <f t="shared" si="32"/>
        <v>29</v>
      </c>
      <c r="Z75" s="9">
        <f t="shared" si="30"/>
        <v>50</v>
      </c>
      <c r="AA75" s="12">
        <f t="shared" si="33"/>
        <v>0</v>
      </c>
      <c r="AB75" s="32">
        <f t="shared" si="34"/>
        <v>255</v>
      </c>
      <c r="AC75" s="9"/>
    </row>
    <row r="76" spans="1:29" ht="18" customHeight="1">
      <c r="A76" s="9">
        <v>73</v>
      </c>
      <c r="B76" s="36" t="s">
        <v>227</v>
      </c>
      <c r="C76" s="36" t="s">
        <v>355</v>
      </c>
      <c r="D76" s="37" t="s">
        <v>228</v>
      </c>
      <c r="E76" s="37" t="s">
        <v>86</v>
      </c>
      <c r="F76" s="38" t="s">
        <v>3</v>
      </c>
      <c r="G76" s="39" t="str">
        <f t="shared" si="31"/>
        <v>ΟΚ</v>
      </c>
      <c r="H76" s="39"/>
      <c r="I76" s="39"/>
      <c r="J76" s="40"/>
      <c r="K76" s="33">
        <f t="shared" si="27"/>
        <v>0</v>
      </c>
      <c r="L76" s="33"/>
      <c r="M76" s="33">
        <f t="shared" si="28"/>
        <v>0</v>
      </c>
      <c r="N76" s="38"/>
      <c r="O76" s="33">
        <f t="shared" si="35"/>
        <v>0</v>
      </c>
      <c r="P76" s="33"/>
      <c r="Q76" s="33">
        <f t="shared" si="29"/>
        <v>0</v>
      </c>
      <c r="R76" s="33" t="s">
        <v>3</v>
      </c>
      <c r="S76" s="33">
        <f t="shared" si="24"/>
        <v>170</v>
      </c>
      <c r="T76" s="33"/>
      <c r="U76" s="33">
        <f t="shared" si="25"/>
        <v>0</v>
      </c>
      <c r="V76" s="33">
        <v>1</v>
      </c>
      <c r="W76" s="33">
        <f t="shared" si="26"/>
        <v>20</v>
      </c>
      <c r="X76" s="33">
        <v>1985</v>
      </c>
      <c r="Y76" s="33">
        <f t="shared" si="32"/>
        <v>33</v>
      </c>
      <c r="Z76" s="33">
        <f t="shared" si="30"/>
        <v>50</v>
      </c>
      <c r="AA76" s="41">
        <f t="shared" si="33"/>
        <v>0</v>
      </c>
      <c r="AB76" s="42">
        <f t="shared" si="34"/>
        <v>240</v>
      </c>
      <c r="AC76" s="33"/>
    </row>
    <row r="77" spans="1:29" ht="18" customHeight="1">
      <c r="A77" s="9">
        <v>74</v>
      </c>
      <c r="B77" s="22" t="s">
        <v>26</v>
      </c>
      <c r="C77" s="22" t="s">
        <v>262</v>
      </c>
      <c r="D77" s="31" t="s">
        <v>27</v>
      </c>
      <c r="E77" s="31" t="s">
        <v>28</v>
      </c>
      <c r="F77" s="6" t="s">
        <v>3</v>
      </c>
      <c r="G77" s="7" t="str">
        <f t="shared" si="31"/>
        <v>ΟΚ</v>
      </c>
      <c r="H77" s="7"/>
      <c r="I77" s="7"/>
      <c r="J77" s="15"/>
      <c r="K77" s="9">
        <f t="shared" si="27"/>
        <v>0</v>
      </c>
      <c r="L77" s="9"/>
      <c r="M77" s="9">
        <f t="shared" si="28"/>
        <v>0</v>
      </c>
      <c r="N77" s="10"/>
      <c r="O77" s="11">
        <f t="shared" si="35"/>
        <v>0</v>
      </c>
      <c r="P77" s="11"/>
      <c r="Q77" s="11">
        <f t="shared" si="29"/>
        <v>0</v>
      </c>
      <c r="R77" s="9" t="s">
        <v>3</v>
      </c>
      <c r="S77" s="9">
        <f t="shared" si="24"/>
        <v>170</v>
      </c>
      <c r="T77" s="9"/>
      <c r="U77" s="9">
        <f t="shared" si="25"/>
        <v>0</v>
      </c>
      <c r="V77" s="9"/>
      <c r="W77" s="9">
        <f t="shared" si="26"/>
        <v>0</v>
      </c>
      <c r="X77" s="9">
        <v>1983</v>
      </c>
      <c r="Y77" s="9">
        <f t="shared" si="32"/>
        <v>35</v>
      </c>
      <c r="Z77" s="9">
        <f t="shared" si="30"/>
        <v>50</v>
      </c>
      <c r="AA77" s="12">
        <f t="shared" si="33"/>
        <v>0</v>
      </c>
      <c r="AB77" s="32">
        <f t="shared" si="34"/>
        <v>220</v>
      </c>
      <c r="AC77" s="9"/>
    </row>
    <row r="78" spans="1:29" s="5" customFormat="1" ht="30" customHeight="1">
      <c r="A78" s="33">
        <v>74</v>
      </c>
      <c r="B78" s="22" t="s">
        <v>107</v>
      </c>
      <c r="C78" s="22" t="s">
        <v>293</v>
      </c>
      <c r="D78" s="31" t="s">
        <v>108</v>
      </c>
      <c r="E78" s="31" t="s">
        <v>109</v>
      </c>
      <c r="F78" s="6" t="s">
        <v>3</v>
      </c>
      <c r="G78" s="7" t="str">
        <f t="shared" si="31"/>
        <v>ΟΚ</v>
      </c>
      <c r="H78" s="7"/>
      <c r="I78" s="7" t="s">
        <v>3</v>
      </c>
      <c r="J78" s="15"/>
      <c r="K78" s="9">
        <f t="shared" si="27"/>
        <v>0</v>
      </c>
      <c r="L78" s="9"/>
      <c r="M78" s="9">
        <f t="shared" si="28"/>
        <v>0</v>
      </c>
      <c r="N78" s="10"/>
      <c r="O78" s="11">
        <f t="shared" si="35"/>
        <v>0</v>
      </c>
      <c r="P78" s="11"/>
      <c r="Q78" s="11">
        <f t="shared" si="29"/>
        <v>0</v>
      </c>
      <c r="R78" s="9" t="s">
        <v>3</v>
      </c>
      <c r="S78" s="9">
        <f t="shared" si="24"/>
        <v>170</v>
      </c>
      <c r="T78" s="9"/>
      <c r="U78" s="9">
        <f t="shared" si="25"/>
        <v>0</v>
      </c>
      <c r="V78" s="9"/>
      <c r="W78" s="9">
        <f t="shared" si="26"/>
        <v>0</v>
      </c>
      <c r="X78" s="9">
        <v>1993</v>
      </c>
      <c r="Y78" s="9">
        <f t="shared" si="32"/>
        <v>25</v>
      </c>
      <c r="Z78" s="9">
        <f t="shared" si="30"/>
        <v>50</v>
      </c>
      <c r="AA78" s="12">
        <f t="shared" si="33"/>
        <v>0</v>
      </c>
      <c r="AB78" s="32">
        <f t="shared" si="34"/>
        <v>220</v>
      </c>
      <c r="AC78" s="9"/>
    </row>
    <row r="79" spans="1:29" ht="18" customHeight="1">
      <c r="A79" s="9">
        <v>74</v>
      </c>
      <c r="B79" s="22" t="s">
        <v>114</v>
      </c>
      <c r="C79" s="22" t="s">
        <v>300</v>
      </c>
      <c r="D79" s="31" t="s">
        <v>115</v>
      </c>
      <c r="E79" s="31" t="s">
        <v>116</v>
      </c>
      <c r="F79" s="6" t="s">
        <v>3</v>
      </c>
      <c r="G79" s="7" t="str">
        <f t="shared" si="31"/>
        <v>ΟΚ</v>
      </c>
      <c r="H79" s="7"/>
      <c r="I79" s="7"/>
      <c r="J79" s="15"/>
      <c r="K79" s="9">
        <f t="shared" si="27"/>
        <v>0</v>
      </c>
      <c r="L79" s="9"/>
      <c r="M79" s="9">
        <f t="shared" si="28"/>
        <v>0</v>
      </c>
      <c r="N79" s="10"/>
      <c r="O79" s="11">
        <f t="shared" si="35"/>
        <v>0</v>
      </c>
      <c r="P79" s="11"/>
      <c r="Q79" s="11">
        <f t="shared" si="29"/>
        <v>0</v>
      </c>
      <c r="R79" s="9" t="s">
        <v>3</v>
      </c>
      <c r="S79" s="9">
        <f t="shared" si="24"/>
        <v>170</v>
      </c>
      <c r="T79" s="9"/>
      <c r="U79" s="9">
        <f t="shared" si="25"/>
        <v>0</v>
      </c>
      <c r="V79" s="9"/>
      <c r="W79" s="9">
        <f t="shared" si="26"/>
        <v>0</v>
      </c>
      <c r="X79" s="9">
        <v>1982</v>
      </c>
      <c r="Y79" s="9">
        <f t="shared" si="32"/>
        <v>36</v>
      </c>
      <c r="Z79" s="9">
        <f t="shared" si="30"/>
        <v>50</v>
      </c>
      <c r="AA79" s="12">
        <f t="shared" si="33"/>
        <v>0</v>
      </c>
      <c r="AB79" s="32">
        <f t="shared" si="34"/>
        <v>220</v>
      </c>
      <c r="AC79" s="9"/>
    </row>
    <row r="80" spans="1:29" s="5" customFormat="1" ht="18" customHeight="1">
      <c r="A80" s="9">
        <v>74</v>
      </c>
      <c r="B80" s="22" t="s">
        <v>122</v>
      </c>
      <c r="C80" s="22" t="s">
        <v>303</v>
      </c>
      <c r="D80" s="31" t="s">
        <v>123</v>
      </c>
      <c r="E80" s="31" t="s">
        <v>52</v>
      </c>
      <c r="F80" s="6" t="s">
        <v>3</v>
      </c>
      <c r="G80" s="7" t="str">
        <f t="shared" si="31"/>
        <v>ΟΚ</v>
      </c>
      <c r="H80" s="7"/>
      <c r="I80" s="7"/>
      <c r="J80" s="15">
        <v>5</v>
      </c>
      <c r="K80" s="9">
        <f t="shared" si="27"/>
        <v>85</v>
      </c>
      <c r="L80" s="9"/>
      <c r="M80" s="9">
        <f t="shared" si="28"/>
        <v>0</v>
      </c>
      <c r="N80" s="10"/>
      <c r="O80" s="11">
        <f t="shared" si="35"/>
        <v>0</v>
      </c>
      <c r="P80" s="11"/>
      <c r="Q80" s="11">
        <f t="shared" si="29"/>
        <v>0</v>
      </c>
      <c r="R80" s="9"/>
      <c r="S80" s="9">
        <f t="shared" si="24"/>
        <v>0</v>
      </c>
      <c r="T80" s="9"/>
      <c r="U80" s="9">
        <f t="shared" si="25"/>
        <v>0</v>
      </c>
      <c r="V80" s="9">
        <v>3</v>
      </c>
      <c r="W80" s="9">
        <f t="shared" si="26"/>
        <v>60</v>
      </c>
      <c r="X80" s="9">
        <v>1966</v>
      </c>
      <c r="Y80" s="9">
        <f t="shared" si="32"/>
        <v>52</v>
      </c>
      <c r="Z80" s="9">
        <f t="shared" si="30"/>
        <v>0</v>
      </c>
      <c r="AA80" s="12">
        <f t="shared" si="33"/>
        <v>75</v>
      </c>
      <c r="AB80" s="32">
        <f t="shared" si="34"/>
        <v>220</v>
      </c>
      <c r="AC80" s="9"/>
    </row>
    <row r="81" spans="1:29" s="5" customFormat="1" ht="18" customHeight="1">
      <c r="A81" s="9">
        <v>78</v>
      </c>
      <c r="B81" s="22" t="s">
        <v>169</v>
      </c>
      <c r="C81" s="22" t="s">
        <v>324</v>
      </c>
      <c r="D81" s="31" t="s">
        <v>170</v>
      </c>
      <c r="E81" s="31" t="s">
        <v>166</v>
      </c>
      <c r="F81" s="6" t="s">
        <v>3</v>
      </c>
      <c r="G81" s="7" t="str">
        <f t="shared" si="31"/>
        <v>ΟΚ</v>
      </c>
      <c r="H81" s="7"/>
      <c r="I81" s="7"/>
      <c r="J81" s="15"/>
      <c r="K81" s="9">
        <f t="shared" si="27"/>
        <v>0</v>
      </c>
      <c r="L81" s="9"/>
      <c r="M81" s="9">
        <f t="shared" si="28"/>
        <v>0</v>
      </c>
      <c r="N81" s="10"/>
      <c r="O81" s="11">
        <f t="shared" si="35"/>
        <v>0</v>
      </c>
      <c r="P81" s="11"/>
      <c r="Q81" s="11">
        <f t="shared" si="29"/>
        <v>0</v>
      </c>
      <c r="R81" s="9"/>
      <c r="S81" s="9">
        <f t="shared" si="24"/>
        <v>0</v>
      </c>
      <c r="T81" s="9"/>
      <c r="U81" s="9">
        <f t="shared" si="25"/>
        <v>0</v>
      </c>
      <c r="V81" s="9">
        <v>8</v>
      </c>
      <c r="W81" s="9">
        <f t="shared" si="26"/>
        <v>160</v>
      </c>
      <c r="X81" s="9">
        <v>1988</v>
      </c>
      <c r="Y81" s="9">
        <f t="shared" si="32"/>
        <v>30</v>
      </c>
      <c r="Z81" s="9">
        <f t="shared" si="30"/>
        <v>50</v>
      </c>
      <c r="AA81" s="12">
        <f t="shared" si="33"/>
        <v>0</v>
      </c>
      <c r="AB81" s="32">
        <f t="shared" si="34"/>
        <v>210</v>
      </c>
      <c r="AC81" s="9"/>
    </row>
    <row r="82" spans="1:29" s="5" customFormat="1" ht="21.75" customHeight="1">
      <c r="A82" s="33">
        <v>79</v>
      </c>
      <c r="B82" s="36" t="s">
        <v>64</v>
      </c>
      <c r="C82" s="36" t="s">
        <v>277</v>
      </c>
      <c r="D82" s="37" t="s">
        <v>65</v>
      </c>
      <c r="E82" s="37" t="s">
        <v>66</v>
      </c>
      <c r="F82" s="38" t="s">
        <v>3</v>
      </c>
      <c r="G82" s="39" t="str">
        <f t="shared" si="31"/>
        <v>ΟΚ</v>
      </c>
      <c r="H82" s="39"/>
      <c r="I82" s="39"/>
      <c r="J82" s="40"/>
      <c r="K82" s="33">
        <f t="shared" si="27"/>
        <v>0</v>
      </c>
      <c r="L82" s="33"/>
      <c r="M82" s="33">
        <f t="shared" si="28"/>
        <v>0</v>
      </c>
      <c r="N82" s="38"/>
      <c r="O82" s="33">
        <f t="shared" si="35"/>
        <v>0</v>
      </c>
      <c r="P82" s="33"/>
      <c r="Q82" s="33">
        <f t="shared" si="29"/>
        <v>0</v>
      </c>
      <c r="R82" s="33"/>
      <c r="S82" s="33">
        <f t="shared" si="24"/>
        <v>0</v>
      </c>
      <c r="T82" s="33" t="s">
        <v>3</v>
      </c>
      <c r="U82" s="33">
        <f t="shared" si="25"/>
        <v>120</v>
      </c>
      <c r="V82" s="33">
        <v>4</v>
      </c>
      <c r="W82" s="33">
        <f t="shared" si="26"/>
        <v>80</v>
      </c>
      <c r="X82" s="33">
        <v>1995</v>
      </c>
      <c r="Y82" s="33">
        <f t="shared" si="32"/>
        <v>23</v>
      </c>
      <c r="Z82" s="33">
        <f t="shared" si="30"/>
        <v>0</v>
      </c>
      <c r="AA82" s="41">
        <f t="shared" si="33"/>
        <v>0</v>
      </c>
      <c r="AB82" s="42">
        <f t="shared" si="34"/>
        <v>200</v>
      </c>
      <c r="AC82" s="33"/>
    </row>
    <row r="83" spans="1:29" ht="18" customHeight="1">
      <c r="A83" s="9">
        <v>80</v>
      </c>
      <c r="B83" s="22" t="s">
        <v>167</v>
      </c>
      <c r="C83" s="22" t="s">
        <v>323</v>
      </c>
      <c r="D83" s="31" t="s">
        <v>168</v>
      </c>
      <c r="E83" s="31" t="s">
        <v>52</v>
      </c>
      <c r="F83" s="6" t="s">
        <v>3</v>
      </c>
      <c r="G83" s="7" t="str">
        <f t="shared" si="31"/>
        <v>ΟΚ</v>
      </c>
      <c r="H83" s="7"/>
      <c r="I83" s="7"/>
      <c r="J83" s="15"/>
      <c r="K83" s="9">
        <f t="shared" si="27"/>
        <v>0</v>
      </c>
      <c r="L83" s="9"/>
      <c r="M83" s="9">
        <f t="shared" si="28"/>
        <v>0</v>
      </c>
      <c r="N83" s="10"/>
      <c r="O83" s="11">
        <f t="shared" si="35"/>
        <v>0</v>
      </c>
      <c r="P83" s="11"/>
      <c r="Q83" s="11">
        <f t="shared" si="29"/>
        <v>0</v>
      </c>
      <c r="R83" s="9"/>
      <c r="S83" s="9">
        <f t="shared" si="24"/>
        <v>0</v>
      </c>
      <c r="T83" s="9"/>
      <c r="U83" s="9">
        <f t="shared" si="25"/>
        <v>0</v>
      </c>
      <c r="V83" s="9">
        <v>5</v>
      </c>
      <c r="W83" s="9">
        <f t="shared" si="26"/>
        <v>100</v>
      </c>
      <c r="X83" s="9">
        <v>1961</v>
      </c>
      <c r="Y83" s="9">
        <f t="shared" si="32"/>
        <v>57</v>
      </c>
      <c r="Z83" s="9">
        <f t="shared" si="30"/>
        <v>0</v>
      </c>
      <c r="AA83" s="12">
        <f t="shared" si="33"/>
        <v>75</v>
      </c>
      <c r="AB83" s="32">
        <f t="shared" si="34"/>
        <v>175</v>
      </c>
      <c r="AC83" s="9"/>
    </row>
    <row r="84" spans="1:29" ht="18" customHeight="1">
      <c r="A84" s="9">
        <v>81</v>
      </c>
      <c r="B84" s="36" t="s">
        <v>38</v>
      </c>
      <c r="C84" s="36" t="s">
        <v>266</v>
      </c>
      <c r="D84" s="37" t="s">
        <v>39</v>
      </c>
      <c r="E84" s="37" t="s">
        <v>40</v>
      </c>
      <c r="F84" s="38" t="s">
        <v>3</v>
      </c>
      <c r="G84" s="39" t="str">
        <f t="shared" si="31"/>
        <v>ΟΚ</v>
      </c>
      <c r="H84" s="39"/>
      <c r="I84" s="39"/>
      <c r="J84" s="40"/>
      <c r="K84" s="33">
        <f t="shared" si="27"/>
        <v>0</v>
      </c>
      <c r="L84" s="33"/>
      <c r="M84" s="33">
        <f t="shared" si="28"/>
        <v>0</v>
      </c>
      <c r="N84" s="38"/>
      <c r="O84" s="33">
        <f t="shared" si="35"/>
        <v>0</v>
      </c>
      <c r="P84" s="33"/>
      <c r="Q84" s="33">
        <f t="shared" si="29"/>
        <v>0</v>
      </c>
      <c r="R84" s="33"/>
      <c r="S84" s="33">
        <f t="shared" si="24"/>
        <v>0</v>
      </c>
      <c r="T84" s="33" t="s">
        <v>3</v>
      </c>
      <c r="U84" s="33">
        <f t="shared" si="25"/>
        <v>120</v>
      </c>
      <c r="V84" s="33"/>
      <c r="W84" s="33">
        <f t="shared" si="26"/>
        <v>0</v>
      </c>
      <c r="X84" s="33">
        <v>1993</v>
      </c>
      <c r="Y84" s="33">
        <f t="shared" si="32"/>
        <v>25</v>
      </c>
      <c r="Z84" s="33">
        <f t="shared" si="30"/>
        <v>50</v>
      </c>
      <c r="AA84" s="41">
        <f t="shared" si="33"/>
        <v>0</v>
      </c>
      <c r="AB84" s="42">
        <f t="shared" si="34"/>
        <v>170</v>
      </c>
      <c r="AC84" s="33"/>
    </row>
    <row r="85" spans="1:29" ht="18" customHeight="1">
      <c r="A85" s="9">
        <v>82</v>
      </c>
      <c r="B85" s="22" t="s">
        <v>158</v>
      </c>
      <c r="C85" s="22" t="s">
        <v>320</v>
      </c>
      <c r="D85" s="31" t="s">
        <v>159</v>
      </c>
      <c r="E85" s="31" t="s">
        <v>160</v>
      </c>
      <c r="F85" s="6" t="s">
        <v>3</v>
      </c>
      <c r="G85" s="7" t="str">
        <f t="shared" si="31"/>
        <v>ΟΚ</v>
      </c>
      <c r="H85" s="7"/>
      <c r="I85" s="7"/>
      <c r="J85" s="15"/>
      <c r="K85" s="9">
        <f t="shared" si="27"/>
        <v>0</v>
      </c>
      <c r="L85" s="9"/>
      <c r="M85" s="9">
        <f t="shared" si="28"/>
        <v>0</v>
      </c>
      <c r="N85" s="10">
        <v>1</v>
      </c>
      <c r="O85" s="11">
        <f t="shared" si="35"/>
        <v>60</v>
      </c>
      <c r="P85" s="11"/>
      <c r="Q85" s="11">
        <f t="shared" si="29"/>
        <v>0</v>
      </c>
      <c r="R85" s="9"/>
      <c r="S85" s="9">
        <f t="shared" si="24"/>
        <v>0</v>
      </c>
      <c r="T85" s="9"/>
      <c r="U85" s="9">
        <f t="shared" si="25"/>
        <v>0</v>
      </c>
      <c r="V85" s="9">
        <v>2</v>
      </c>
      <c r="W85" s="9">
        <f t="shared" si="26"/>
        <v>40</v>
      </c>
      <c r="X85" s="9">
        <v>1983</v>
      </c>
      <c r="Y85" s="9">
        <f t="shared" si="32"/>
        <v>35</v>
      </c>
      <c r="Z85" s="9">
        <f t="shared" si="30"/>
        <v>50</v>
      </c>
      <c r="AA85" s="12">
        <f t="shared" si="33"/>
        <v>0</v>
      </c>
      <c r="AB85" s="32">
        <f t="shared" si="34"/>
        <v>150</v>
      </c>
      <c r="AC85" s="9"/>
    </row>
    <row r="86" spans="1:29" s="5" customFormat="1" ht="21.75" customHeight="1">
      <c r="A86" s="33">
        <v>83</v>
      </c>
      <c r="B86" s="22" t="s">
        <v>50</v>
      </c>
      <c r="C86" s="22" t="s">
        <v>273</v>
      </c>
      <c r="D86" s="31" t="s">
        <v>51</v>
      </c>
      <c r="E86" s="31" t="s">
        <v>52</v>
      </c>
      <c r="F86" s="6" t="s">
        <v>3</v>
      </c>
      <c r="G86" s="7" t="str">
        <f t="shared" si="31"/>
        <v>ΟΚ</v>
      </c>
      <c r="H86" s="7"/>
      <c r="I86" s="7"/>
      <c r="J86" s="15"/>
      <c r="K86" s="9">
        <f t="shared" si="27"/>
        <v>0</v>
      </c>
      <c r="L86" s="9"/>
      <c r="M86" s="9">
        <f t="shared" si="28"/>
        <v>0</v>
      </c>
      <c r="N86" s="10">
        <v>1</v>
      </c>
      <c r="O86" s="11">
        <f t="shared" si="35"/>
        <v>60</v>
      </c>
      <c r="P86" s="11"/>
      <c r="Q86" s="11">
        <f t="shared" si="29"/>
        <v>0</v>
      </c>
      <c r="R86" s="9"/>
      <c r="S86" s="9">
        <f t="shared" si="24"/>
        <v>0</v>
      </c>
      <c r="T86" s="9"/>
      <c r="U86" s="9">
        <f t="shared" si="25"/>
        <v>0</v>
      </c>
      <c r="V86" s="9"/>
      <c r="W86" s="9">
        <f t="shared" si="26"/>
        <v>0</v>
      </c>
      <c r="X86" s="9">
        <v>1970</v>
      </c>
      <c r="Y86" s="9">
        <f t="shared" si="32"/>
        <v>48</v>
      </c>
      <c r="Z86" s="9">
        <f t="shared" si="30"/>
        <v>0</v>
      </c>
      <c r="AA86" s="12">
        <f t="shared" si="33"/>
        <v>75</v>
      </c>
      <c r="AB86" s="32">
        <f t="shared" si="34"/>
        <v>135</v>
      </c>
      <c r="AC86" s="9"/>
    </row>
    <row r="87" spans="1:29" ht="18" customHeight="1">
      <c r="A87" s="9">
        <v>83</v>
      </c>
      <c r="B87" s="22" t="s">
        <v>112</v>
      </c>
      <c r="C87" s="22" t="s">
        <v>299</v>
      </c>
      <c r="D87" s="31" t="s">
        <v>113</v>
      </c>
      <c r="E87" s="31" t="s">
        <v>109</v>
      </c>
      <c r="F87" s="6" t="s">
        <v>3</v>
      </c>
      <c r="G87" s="7" t="str">
        <f t="shared" si="31"/>
        <v>ΟΚ</v>
      </c>
      <c r="H87" s="7"/>
      <c r="I87" s="7"/>
      <c r="J87" s="15"/>
      <c r="K87" s="9">
        <f t="shared" si="27"/>
        <v>0</v>
      </c>
      <c r="L87" s="9"/>
      <c r="M87" s="9">
        <f t="shared" si="28"/>
        <v>0</v>
      </c>
      <c r="N87" s="10">
        <v>1</v>
      </c>
      <c r="O87" s="11">
        <f t="shared" si="35"/>
        <v>60</v>
      </c>
      <c r="P87" s="11"/>
      <c r="Q87" s="11">
        <f t="shared" si="29"/>
        <v>0</v>
      </c>
      <c r="R87" s="9"/>
      <c r="S87" s="9">
        <f t="shared" si="24"/>
        <v>0</v>
      </c>
      <c r="T87" s="9"/>
      <c r="U87" s="9">
        <f t="shared" si="25"/>
        <v>0</v>
      </c>
      <c r="V87" s="9"/>
      <c r="W87" s="9">
        <f t="shared" si="26"/>
        <v>0</v>
      </c>
      <c r="X87" s="9">
        <v>1970</v>
      </c>
      <c r="Y87" s="9">
        <f t="shared" si="32"/>
        <v>48</v>
      </c>
      <c r="Z87" s="9">
        <f t="shared" si="30"/>
        <v>0</v>
      </c>
      <c r="AA87" s="12">
        <f t="shared" si="33"/>
        <v>75</v>
      </c>
      <c r="AB87" s="32">
        <f t="shared" si="34"/>
        <v>135</v>
      </c>
      <c r="AC87" s="9"/>
    </row>
    <row r="88" spans="1:29" s="5" customFormat="1" ht="18" customHeight="1">
      <c r="A88" s="9">
        <v>83</v>
      </c>
      <c r="B88" s="22" t="s">
        <v>186</v>
      </c>
      <c r="C88" s="22" t="s">
        <v>335</v>
      </c>
      <c r="D88" s="31" t="s">
        <v>187</v>
      </c>
      <c r="E88" s="31" t="s">
        <v>34</v>
      </c>
      <c r="F88" s="6" t="s">
        <v>3</v>
      </c>
      <c r="G88" s="7" t="str">
        <f t="shared" si="31"/>
        <v>ΟΚ</v>
      </c>
      <c r="H88" s="7"/>
      <c r="I88" s="7"/>
      <c r="J88" s="15"/>
      <c r="K88" s="9">
        <f t="shared" si="27"/>
        <v>0</v>
      </c>
      <c r="L88" s="9"/>
      <c r="M88" s="9">
        <f t="shared" si="28"/>
        <v>0</v>
      </c>
      <c r="N88" s="10">
        <v>1</v>
      </c>
      <c r="O88" s="11">
        <f t="shared" si="35"/>
        <v>60</v>
      </c>
      <c r="P88" s="11"/>
      <c r="Q88" s="11">
        <f t="shared" si="29"/>
        <v>0</v>
      </c>
      <c r="R88" s="9"/>
      <c r="S88" s="9">
        <f t="shared" si="24"/>
        <v>0</v>
      </c>
      <c r="T88" s="9"/>
      <c r="U88" s="9">
        <f t="shared" si="25"/>
        <v>0</v>
      </c>
      <c r="V88" s="9"/>
      <c r="W88" s="9">
        <f t="shared" si="26"/>
        <v>0</v>
      </c>
      <c r="X88" s="9">
        <v>1972</v>
      </c>
      <c r="Y88" s="9">
        <f t="shared" si="32"/>
        <v>46</v>
      </c>
      <c r="Z88" s="9">
        <f t="shared" si="30"/>
        <v>0</v>
      </c>
      <c r="AA88" s="12">
        <f t="shared" si="33"/>
        <v>75</v>
      </c>
      <c r="AB88" s="32">
        <f t="shared" si="34"/>
        <v>135</v>
      </c>
      <c r="AC88" s="9"/>
    </row>
    <row r="89" spans="1:29" ht="18" customHeight="1">
      <c r="A89" s="9">
        <v>86</v>
      </c>
      <c r="B89" s="22" t="s">
        <v>53</v>
      </c>
      <c r="C89" s="22" t="s">
        <v>274</v>
      </c>
      <c r="D89" s="31" t="s">
        <v>54</v>
      </c>
      <c r="E89" s="31" t="s">
        <v>55</v>
      </c>
      <c r="F89" s="6" t="s">
        <v>3</v>
      </c>
      <c r="G89" s="7" t="str">
        <f t="shared" si="31"/>
        <v>ΟΚ</v>
      </c>
      <c r="H89" s="7"/>
      <c r="I89" s="7" t="s">
        <v>3</v>
      </c>
      <c r="J89" s="15"/>
      <c r="K89" s="9">
        <f t="shared" si="27"/>
        <v>0</v>
      </c>
      <c r="L89" s="9"/>
      <c r="M89" s="9">
        <f t="shared" si="28"/>
        <v>0</v>
      </c>
      <c r="N89" s="10"/>
      <c r="O89" s="11">
        <f t="shared" si="35"/>
        <v>0</v>
      </c>
      <c r="P89" s="11"/>
      <c r="Q89" s="11">
        <f t="shared" si="29"/>
        <v>0</v>
      </c>
      <c r="R89" s="9"/>
      <c r="S89" s="9">
        <f t="shared" si="24"/>
        <v>0</v>
      </c>
      <c r="T89" s="9"/>
      <c r="U89" s="9">
        <f t="shared" si="25"/>
        <v>0</v>
      </c>
      <c r="V89" s="9">
        <v>2</v>
      </c>
      <c r="W89" s="9">
        <f t="shared" si="26"/>
        <v>40</v>
      </c>
      <c r="X89" s="9">
        <v>1969</v>
      </c>
      <c r="Y89" s="9">
        <f t="shared" si="32"/>
        <v>49</v>
      </c>
      <c r="Z89" s="9">
        <f t="shared" si="30"/>
        <v>0</v>
      </c>
      <c r="AA89" s="12">
        <f t="shared" si="33"/>
        <v>75</v>
      </c>
      <c r="AB89" s="32">
        <f t="shared" si="34"/>
        <v>115</v>
      </c>
      <c r="AC89" s="9"/>
    </row>
    <row r="90" spans="1:29" ht="18" customHeight="1">
      <c r="A90" s="33">
        <v>87</v>
      </c>
      <c r="B90" s="22" t="s">
        <v>270</v>
      </c>
      <c r="C90" s="22" t="s">
        <v>271</v>
      </c>
      <c r="D90" s="31" t="s">
        <v>272</v>
      </c>
      <c r="E90" s="31" t="s">
        <v>116</v>
      </c>
      <c r="F90" s="6" t="s">
        <v>3</v>
      </c>
      <c r="G90" s="7" t="str">
        <f t="shared" si="31"/>
        <v>ΟΚ</v>
      </c>
      <c r="H90" s="7"/>
      <c r="I90" s="7"/>
      <c r="J90" s="15"/>
      <c r="K90" s="9"/>
      <c r="L90" s="9"/>
      <c r="M90" s="9"/>
      <c r="N90" s="10"/>
      <c r="O90" s="11"/>
      <c r="P90" s="11"/>
      <c r="Q90" s="11"/>
      <c r="R90" s="9"/>
      <c r="S90" s="9"/>
      <c r="T90" s="9"/>
      <c r="U90" s="9"/>
      <c r="V90" s="9">
        <v>8</v>
      </c>
      <c r="W90" s="9"/>
      <c r="X90" s="9">
        <v>1973</v>
      </c>
      <c r="Y90" s="9">
        <f t="shared" si="32"/>
        <v>45</v>
      </c>
      <c r="Z90" s="9">
        <f t="shared" si="30"/>
        <v>0</v>
      </c>
      <c r="AA90" s="12">
        <f t="shared" si="33"/>
        <v>75</v>
      </c>
      <c r="AB90" s="32">
        <f t="shared" si="34"/>
        <v>75</v>
      </c>
      <c r="AC90" s="9"/>
    </row>
    <row r="91" spans="1:29" ht="18" customHeight="1">
      <c r="A91" s="9">
        <v>88</v>
      </c>
      <c r="B91" s="22" t="s">
        <v>124</v>
      </c>
      <c r="C91" s="22" t="s">
        <v>304</v>
      </c>
      <c r="D91" s="31" t="s">
        <v>125</v>
      </c>
      <c r="E91" s="31" t="s">
        <v>86</v>
      </c>
      <c r="F91" s="6" t="s">
        <v>3</v>
      </c>
      <c r="G91" s="7" t="str">
        <f t="shared" si="31"/>
        <v>ΟΚ</v>
      </c>
      <c r="H91" s="7"/>
      <c r="I91" s="7"/>
      <c r="J91" s="15"/>
      <c r="K91" s="9">
        <f>J91*17</f>
        <v>0</v>
      </c>
      <c r="L91" s="9"/>
      <c r="M91" s="9">
        <f>L91*7</f>
        <v>0</v>
      </c>
      <c r="N91" s="10">
        <v>1</v>
      </c>
      <c r="O91" s="11">
        <f>N91*60</f>
        <v>60</v>
      </c>
      <c r="P91" s="11"/>
      <c r="Q91" s="11">
        <f>P91*120</f>
        <v>0</v>
      </c>
      <c r="R91" s="9"/>
      <c r="S91" s="9">
        <f>IF(R91="ΝΑΙ",170,0)</f>
        <v>0</v>
      </c>
      <c r="T91" s="9"/>
      <c r="U91" s="9">
        <f>IF(T91="ΝΑΙ",120,0)</f>
        <v>0</v>
      </c>
      <c r="V91" s="9"/>
      <c r="W91" s="9">
        <f>V91*20</f>
        <v>0</v>
      </c>
      <c r="X91" s="9"/>
      <c r="Y91" s="9">
        <f t="shared" si="32"/>
        <v>2018</v>
      </c>
      <c r="Z91" s="9">
        <f t="shared" si="30"/>
        <v>0</v>
      </c>
      <c r="AA91" s="12">
        <f t="shared" si="33"/>
        <v>0</v>
      </c>
      <c r="AB91" s="32">
        <f t="shared" si="34"/>
        <v>60</v>
      </c>
      <c r="AC91" s="9"/>
    </row>
    <row r="92" spans="1:29" ht="18" customHeight="1">
      <c r="A92" s="9">
        <v>89</v>
      </c>
      <c r="B92" s="22" t="s">
        <v>161</v>
      </c>
      <c r="C92" s="22" t="s">
        <v>321</v>
      </c>
      <c r="D92" s="31" t="s">
        <v>162</v>
      </c>
      <c r="E92" s="31" t="s">
        <v>66</v>
      </c>
      <c r="F92" s="6" t="s">
        <v>3</v>
      </c>
      <c r="G92" s="7" t="str">
        <f t="shared" si="31"/>
        <v>ΟΚ</v>
      </c>
      <c r="H92" s="7"/>
      <c r="I92" s="7"/>
      <c r="J92" s="15"/>
      <c r="K92" s="9">
        <f>J92*17</f>
        <v>0</v>
      </c>
      <c r="L92" s="9"/>
      <c r="M92" s="9">
        <f>L92*7</f>
        <v>0</v>
      </c>
      <c r="N92" s="10"/>
      <c r="O92" s="11">
        <f>N92*60</f>
        <v>0</v>
      </c>
      <c r="P92" s="11"/>
      <c r="Q92" s="11">
        <f>P92*120</f>
        <v>0</v>
      </c>
      <c r="R92" s="9"/>
      <c r="S92" s="9">
        <f>IF(R92="ΝΑΙ",170,0)</f>
        <v>0</v>
      </c>
      <c r="T92" s="9"/>
      <c r="U92" s="9">
        <f>IF(T92="ΝΑΙ",120,0)</f>
        <v>0</v>
      </c>
      <c r="V92" s="9"/>
      <c r="W92" s="9">
        <f>V92*20</f>
        <v>0</v>
      </c>
      <c r="X92" s="9">
        <v>1988</v>
      </c>
      <c r="Y92" s="9">
        <f t="shared" si="32"/>
        <v>30</v>
      </c>
      <c r="Z92" s="9">
        <f aca="true" t="shared" si="36" ref="Z92:Z94">IF(AND(Y92&gt;24,Y92&lt;40),50,0)</f>
        <v>50</v>
      </c>
      <c r="AA92" s="12">
        <f t="shared" si="33"/>
        <v>0</v>
      </c>
      <c r="AB92" s="32">
        <f t="shared" si="34"/>
        <v>50</v>
      </c>
      <c r="AC92" s="9"/>
    </row>
    <row r="93" spans="1:29" ht="18" customHeight="1">
      <c r="A93" s="9">
        <v>90</v>
      </c>
      <c r="B93" s="36" t="s">
        <v>202</v>
      </c>
      <c r="C93" s="36" t="s">
        <v>343</v>
      </c>
      <c r="D93" s="37" t="s">
        <v>203</v>
      </c>
      <c r="E93" s="37" t="s">
        <v>116</v>
      </c>
      <c r="F93" s="38" t="s">
        <v>3</v>
      </c>
      <c r="G93" s="39" t="str">
        <f t="shared" si="31"/>
        <v>ΟΚ</v>
      </c>
      <c r="H93" s="39"/>
      <c r="I93" s="39" t="s">
        <v>3</v>
      </c>
      <c r="J93" s="40"/>
      <c r="K93" s="33">
        <f>J93*17</f>
        <v>0</v>
      </c>
      <c r="L93" s="33"/>
      <c r="M93" s="33">
        <f>L93*7</f>
        <v>0</v>
      </c>
      <c r="N93" s="38"/>
      <c r="O93" s="33">
        <f>N93*60</f>
        <v>0</v>
      </c>
      <c r="P93" s="33"/>
      <c r="Q93" s="33">
        <f>P93*120</f>
        <v>0</v>
      </c>
      <c r="R93" s="33"/>
      <c r="S93" s="33">
        <f>IF(R93="ΝΑΙ",170,0)</f>
        <v>0</v>
      </c>
      <c r="T93" s="33"/>
      <c r="U93" s="33">
        <f>IF(T93="ΝΑΙ",120,0)</f>
        <v>0</v>
      </c>
      <c r="V93" s="33"/>
      <c r="W93" s="33">
        <f>V93*20</f>
        <v>0</v>
      </c>
      <c r="X93" s="33">
        <v>1996</v>
      </c>
      <c r="Y93" s="33">
        <f t="shared" si="32"/>
        <v>22</v>
      </c>
      <c r="Z93" s="33">
        <f t="shared" si="36"/>
        <v>0</v>
      </c>
      <c r="AA93" s="41">
        <f t="shared" si="33"/>
        <v>0</v>
      </c>
      <c r="AB93" s="42">
        <f t="shared" si="34"/>
        <v>0</v>
      </c>
      <c r="AC93" s="36"/>
    </row>
    <row r="94" spans="1:29" ht="18" customHeight="1">
      <c r="A94" s="33">
        <v>90</v>
      </c>
      <c r="B94" s="36" t="s">
        <v>210</v>
      </c>
      <c r="C94" s="36" t="s">
        <v>345</v>
      </c>
      <c r="D94" s="37" t="s">
        <v>211</v>
      </c>
      <c r="E94" s="37" t="s">
        <v>116</v>
      </c>
      <c r="F94" s="38" t="s">
        <v>3</v>
      </c>
      <c r="G94" s="39" t="str">
        <f t="shared" si="31"/>
        <v>ΟΚ</v>
      </c>
      <c r="H94" s="39"/>
      <c r="I94" s="39"/>
      <c r="J94" s="40"/>
      <c r="K94" s="33">
        <f>J94*17</f>
        <v>0</v>
      </c>
      <c r="L94" s="33"/>
      <c r="M94" s="33">
        <f>L94*7</f>
        <v>0</v>
      </c>
      <c r="N94" s="38"/>
      <c r="O94" s="33">
        <f>N94*60</f>
        <v>0</v>
      </c>
      <c r="P94" s="33"/>
      <c r="Q94" s="33">
        <f>P94*120</f>
        <v>0</v>
      </c>
      <c r="R94" s="33"/>
      <c r="S94" s="33">
        <f>IF(R94="ΝΑΙ",170,0)</f>
        <v>0</v>
      </c>
      <c r="T94" s="33"/>
      <c r="U94" s="33">
        <f>IF(T94="ΝΑΙ",120,0)</f>
        <v>0</v>
      </c>
      <c r="V94" s="33"/>
      <c r="W94" s="33">
        <f>V94*20</f>
        <v>0</v>
      </c>
      <c r="X94" s="33">
        <v>1998</v>
      </c>
      <c r="Y94" s="33">
        <f t="shared" si="32"/>
        <v>20</v>
      </c>
      <c r="Z94" s="9">
        <f t="shared" si="36"/>
        <v>0</v>
      </c>
      <c r="AA94" s="12">
        <f t="shared" si="33"/>
        <v>0</v>
      </c>
      <c r="AB94" s="42">
        <f t="shared" si="34"/>
        <v>0</v>
      </c>
      <c r="AC94" s="33"/>
    </row>
  </sheetData>
  <sheetProtection algorithmName="SHA-512" hashValue="rcUOhp91/TPswAXG0FgtJiEwStOeRMOlRuYZ1C4d+qmXkWScOxCY4yUnXYEHvxtL29SA5US+Tx7QQpsZSdXBKg==" saltValue="zPV21HLjUsaLT+xnEhQBfg==" spinCount="100000" sheet="1" objects="1" scenarios="1"/>
  <mergeCells count="4">
    <mergeCell ref="A2:E2"/>
    <mergeCell ref="AB2:AB3"/>
    <mergeCell ref="A1:E1"/>
    <mergeCell ref="J2:AA2"/>
  </mergeCells>
  <dataValidations count="6">
    <dataValidation type="whole" allowBlank="1" showInputMessage="1" showErrorMessage="1" error="ΕΩΣ 48 ΜΗΝΕΣ" sqref="V4:V94">
      <formula1>1</formula1>
      <formula2>8</formula2>
    </dataValidation>
    <dataValidation type="list" allowBlank="1" showInputMessage="1" showErrorMessage="1" sqref="R4:R94 H4:I94 F4:F94 T4:T94">
      <formula1>$AL$12:$AL$13</formula1>
    </dataValidation>
    <dataValidation type="whole" operator="greaterThan" allowBlank="1" showInputMessage="1" showErrorMessage="1" sqref="P4:P94">
      <formula1>2</formula1>
    </dataValidation>
    <dataValidation type="whole" operator="lessThanOrEqual" allowBlank="1" showInputMessage="1" showErrorMessage="1" sqref="N4:N94">
      <formula1>2</formula1>
    </dataValidation>
    <dataValidation type="whole" allowBlank="1" showInputMessage="1" showErrorMessage="1" errorTitle="ΠΡΟΣΟΧΗ!" error="ΑΠΟ 1 ΕΩΣ 24 ΜΗΝΕΣ" sqref="J4:J94">
      <formula1>1</formula1>
      <formula2>24</formula2>
    </dataValidation>
    <dataValidation type="whole" allowBlank="1" showInputMessage="1" showErrorMessage="1" errorTitle="ΠΡΟΣΟΧΗ!" error="ΑΠΟ 1 ΕΩΣ 84 ΜΗΝΕΣ" sqref="L4:L94">
      <formula1>1</formula1>
      <formula2>84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94"/>
  <sheetViews>
    <sheetView workbookViewId="0" topLeftCell="A2">
      <pane xSplit="5" topLeftCell="F1" activePane="topRight" state="frozen"/>
      <selection pane="topRight" activeCell="C7" sqref="A1:AC94"/>
    </sheetView>
  </sheetViews>
  <sheetFormatPr defaultColWidth="9.140625" defaultRowHeight="15"/>
  <cols>
    <col min="1" max="1" width="4.8515625" style="1" customWidth="1"/>
    <col min="2" max="3" width="18.8515625" style="1" customWidth="1"/>
    <col min="4" max="4" width="25.140625" style="1" customWidth="1"/>
    <col min="5" max="5" width="25.28125" style="1" customWidth="1"/>
    <col min="6" max="6" width="13.00390625" style="1" customWidth="1"/>
    <col min="7" max="7" width="15.00390625" style="1" customWidth="1"/>
    <col min="8" max="8" width="14.00390625" style="1" customWidth="1"/>
    <col min="9" max="9" width="12.00390625" style="1" customWidth="1"/>
    <col min="10" max="10" width="17.28125" style="1" customWidth="1"/>
    <col min="11" max="11" width="7.8515625" style="1" customWidth="1"/>
    <col min="12" max="12" width="13.421875" style="1" customWidth="1"/>
    <col min="13" max="13" width="7.421875" style="1" customWidth="1"/>
    <col min="14" max="14" width="10.8515625" style="3" customWidth="1"/>
    <col min="15" max="15" width="7.421875" style="3" customWidth="1"/>
    <col min="16" max="16" width="12.57421875" style="3" customWidth="1"/>
    <col min="17" max="17" width="7.421875" style="3" customWidth="1"/>
    <col min="18" max="18" width="13.00390625" style="1" customWidth="1"/>
    <col min="19" max="19" width="7.28125" style="1" customWidth="1"/>
    <col min="20" max="20" width="12.57421875" style="1" customWidth="1"/>
    <col min="21" max="21" width="7.28125" style="1" customWidth="1"/>
    <col min="22" max="22" width="9.7109375" style="1" customWidth="1"/>
    <col min="23" max="23" width="7.28125" style="1" customWidth="1"/>
    <col min="24" max="24" width="12.8515625" style="1" customWidth="1"/>
    <col min="25" max="25" width="11.421875" style="1" customWidth="1"/>
    <col min="26" max="26" width="8.57421875" style="1" customWidth="1"/>
    <col min="27" max="27" width="8.140625" style="1" customWidth="1"/>
    <col min="28" max="28" width="9.57421875" style="1" customWidth="1"/>
    <col min="29" max="29" width="19.28125" style="1" customWidth="1"/>
    <col min="30" max="37" width="9.140625" style="1" customWidth="1"/>
    <col min="38" max="38" width="9.140625" style="1" hidden="1" customWidth="1"/>
    <col min="39" max="16384" width="9.140625" style="1" customWidth="1"/>
  </cols>
  <sheetData>
    <row r="1" spans="1:29" ht="52.5" customHeight="1">
      <c r="A1" s="53" t="s">
        <v>382</v>
      </c>
      <c r="B1" s="51"/>
      <c r="C1" s="51"/>
      <c r="D1" s="51"/>
      <c r="E1" s="51"/>
      <c r="F1" s="6"/>
      <c r="G1" s="7"/>
      <c r="H1" s="7"/>
      <c r="I1" s="8"/>
      <c r="J1" s="8"/>
      <c r="K1" s="9"/>
      <c r="L1" s="9"/>
      <c r="M1" s="9"/>
      <c r="N1" s="10"/>
      <c r="O1" s="11"/>
      <c r="P1" s="11"/>
      <c r="Q1" s="11"/>
      <c r="R1" s="9"/>
      <c r="S1" s="9"/>
      <c r="T1" s="9"/>
      <c r="U1" s="9"/>
      <c r="V1" s="9"/>
      <c r="W1" s="9"/>
      <c r="X1" s="9"/>
      <c r="Y1" s="9"/>
      <c r="Z1" s="9"/>
      <c r="AA1" s="12"/>
      <c r="AB1" s="13"/>
      <c r="AC1" s="9"/>
    </row>
    <row r="2" spans="1:29" s="4" customFormat="1" ht="31.5" customHeight="1">
      <c r="A2" s="54" t="s">
        <v>4</v>
      </c>
      <c r="B2" s="55"/>
      <c r="C2" s="55"/>
      <c r="D2" s="55"/>
      <c r="E2" s="55"/>
      <c r="F2" s="18" t="s">
        <v>0</v>
      </c>
      <c r="G2" s="19"/>
      <c r="H2" s="19"/>
      <c r="I2" s="20"/>
      <c r="J2" s="56" t="s">
        <v>10</v>
      </c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7"/>
      <c r="AB2" s="58" t="s">
        <v>7</v>
      </c>
      <c r="AC2" s="21"/>
    </row>
    <row r="3" spans="1:29" s="2" customFormat="1" ht="94.5" customHeight="1">
      <c r="A3" s="22" t="s">
        <v>1</v>
      </c>
      <c r="B3" s="22" t="s">
        <v>20</v>
      </c>
      <c r="C3" s="23" t="s">
        <v>245</v>
      </c>
      <c r="D3" s="23" t="s">
        <v>5</v>
      </c>
      <c r="E3" s="23" t="s">
        <v>6</v>
      </c>
      <c r="F3" s="24" t="s">
        <v>11</v>
      </c>
      <c r="G3" s="25"/>
      <c r="H3" s="26" t="s">
        <v>8</v>
      </c>
      <c r="I3" s="27" t="s">
        <v>371</v>
      </c>
      <c r="J3" s="24" t="s">
        <v>19</v>
      </c>
      <c r="K3" s="22" t="s">
        <v>2</v>
      </c>
      <c r="L3" s="22" t="s">
        <v>369</v>
      </c>
      <c r="M3" s="23" t="s">
        <v>2</v>
      </c>
      <c r="N3" s="28" t="s">
        <v>12</v>
      </c>
      <c r="O3" s="29" t="s">
        <v>2</v>
      </c>
      <c r="P3" s="28" t="s">
        <v>18</v>
      </c>
      <c r="Q3" s="28" t="s">
        <v>2</v>
      </c>
      <c r="R3" s="22" t="s">
        <v>13</v>
      </c>
      <c r="S3" s="22" t="s">
        <v>2</v>
      </c>
      <c r="T3" s="22" t="s">
        <v>14</v>
      </c>
      <c r="U3" s="22" t="s">
        <v>2</v>
      </c>
      <c r="V3" s="22" t="s">
        <v>15</v>
      </c>
      <c r="W3" s="22" t="s">
        <v>2</v>
      </c>
      <c r="X3" s="22" t="s">
        <v>16</v>
      </c>
      <c r="Y3" s="22" t="s">
        <v>17</v>
      </c>
      <c r="Z3" s="22" t="s">
        <v>21</v>
      </c>
      <c r="AA3" s="23" t="s">
        <v>22</v>
      </c>
      <c r="AB3" s="59"/>
      <c r="AC3" s="30" t="s">
        <v>244</v>
      </c>
    </row>
    <row r="4" spans="1:29" ht="18" customHeight="1">
      <c r="A4" s="9">
        <v>1</v>
      </c>
      <c r="B4" s="22" t="s">
        <v>133</v>
      </c>
      <c r="C4" s="22" t="s">
        <v>308</v>
      </c>
      <c r="D4" s="31" t="s">
        <v>134</v>
      </c>
      <c r="E4" s="31" t="s">
        <v>49</v>
      </c>
      <c r="F4" s="6" t="s">
        <v>3</v>
      </c>
      <c r="G4" s="7" t="str">
        <f aca="true" t="shared" si="0" ref="G4:G11">IF(F4="ΝΑΙ","ΟΚ","ΑΠΟΡΡΙΠΤΕΤΑΙ")</f>
        <v>ΟΚ</v>
      </c>
      <c r="H4" s="7" t="s">
        <v>3</v>
      </c>
      <c r="I4" s="7"/>
      <c r="J4" s="15">
        <v>24</v>
      </c>
      <c r="K4" s="9">
        <f aca="true" t="shared" si="1" ref="K4:K11">J4*17</f>
        <v>408</v>
      </c>
      <c r="L4" s="9"/>
      <c r="M4" s="9">
        <f aca="true" t="shared" si="2" ref="M4:M11">L4*7</f>
        <v>0</v>
      </c>
      <c r="N4" s="10">
        <v>2</v>
      </c>
      <c r="O4" s="11">
        <f aca="true" t="shared" si="3" ref="O4:O11">N4*60</f>
        <v>120</v>
      </c>
      <c r="P4" s="11"/>
      <c r="Q4" s="11">
        <f aca="true" t="shared" si="4" ref="Q4:Q11">P4*120</f>
        <v>0</v>
      </c>
      <c r="R4" s="9" t="s">
        <v>3</v>
      </c>
      <c r="S4" s="9">
        <f aca="true" t="shared" si="5" ref="S4:S11">IF(R4="ΝΑΙ",170,0)</f>
        <v>170</v>
      </c>
      <c r="T4" s="9"/>
      <c r="U4" s="9">
        <f aca="true" t="shared" si="6" ref="U4:U11">IF(T4="ΝΑΙ",120,0)</f>
        <v>0</v>
      </c>
      <c r="V4" s="9"/>
      <c r="W4" s="9">
        <f aca="true" t="shared" si="7" ref="W4:W11">V4*20</f>
        <v>0</v>
      </c>
      <c r="X4" s="9">
        <v>1973</v>
      </c>
      <c r="Y4" s="9">
        <f aca="true" t="shared" si="8" ref="Y4:Y11">2018-X4</f>
        <v>45</v>
      </c>
      <c r="Z4" s="9">
        <f aca="true" t="shared" si="9" ref="Z4:Z11">IF(AND(Y4&gt;24,Y4&lt;40),50,0)</f>
        <v>0</v>
      </c>
      <c r="AA4" s="12">
        <f aca="true" t="shared" si="10" ref="AA4:AA11">IF(AND(Y4&gt;=40,Y4&lt;=100),75,0)</f>
        <v>75</v>
      </c>
      <c r="AB4" s="32">
        <f aca="true" t="shared" si="11" ref="AB4:AB11">K4+M4+O4+Q4+S4+U4+W4+Z4+AA4</f>
        <v>773</v>
      </c>
      <c r="AC4" s="9" t="s">
        <v>8</v>
      </c>
    </row>
    <row r="5" spans="1:29" ht="18" customHeight="1">
      <c r="A5" s="9">
        <v>2</v>
      </c>
      <c r="B5" s="22" t="s">
        <v>82</v>
      </c>
      <c r="C5" s="22" t="s">
        <v>283</v>
      </c>
      <c r="D5" s="31" t="s">
        <v>83</v>
      </c>
      <c r="E5" s="31" t="s">
        <v>84</v>
      </c>
      <c r="F5" s="6" t="s">
        <v>3</v>
      </c>
      <c r="G5" s="7" t="str">
        <f t="shared" si="0"/>
        <v>ΟΚ</v>
      </c>
      <c r="H5" s="7" t="s">
        <v>3</v>
      </c>
      <c r="I5" s="7"/>
      <c r="J5" s="15">
        <v>24</v>
      </c>
      <c r="K5" s="9">
        <f t="shared" si="1"/>
        <v>408</v>
      </c>
      <c r="L5" s="9"/>
      <c r="M5" s="9">
        <f t="shared" si="2"/>
        <v>0</v>
      </c>
      <c r="N5" s="10">
        <v>1</v>
      </c>
      <c r="O5" s="11">
        <f t="shared" si="3"/>
        <v>60</v>
      </c>
      <c r="P5" s="11"/>
      <c r="Q5" s="11">
        <f t="shared" si="4"/>
        <v>0</v>
      </c>
      <c r="R5" s="9" t="s">
        <v>3</v>
      </c>
      <c r="S5" s="9">
        <f t="shared" si="5"/>
        <v>170</v>
      </c>
      <c r="T5" s="9"/>
      <c r="U5" s="9">
        <f t="shared" si="6"/>
        <v>0</v>
      </c>
      <c r="V5" s="9"/>
      <c r="W5" s="9">
        <f t="shared" si="7"/>
        <v>0</v>
      </c>
      <c r="X5" s="9">
        <v>1976</v>
      </c>
      <c r="Y5" s="9">
        <f t="shared" si="8"/>
        <v>42</v>
      </c>
      <c r="Z5" s="9">
        <f t="shared" si="9"/>
        <v>0</v>
      </c>
      <c r="AA5" s="12">
        <f t="shared" si="10"/>
        <v>75</v>
      </c>
      <c r="AB5" s="32">
        <f t="shared" si="11"/>
        <v>713</v>
      </c>
      <c r="AC5" s="9" t="s">
        <v>8</v>
      </c>
    </row>
    <row r="6" spans="1:29" ht="138.75" customHeight="1">
      <c r="A6" s="9">
        <v>3</v>
      </c>
      <c r="B6" s="22" t="s">
        <v>99</v>
      </c>
      <c r="C6" s="22" t="s">
        <v>289</v>
      </c>
      <c r="D6" s="31" t="s">
        <v>100</v>
      </c>
      <c r="E6" s="31" t="s">
        <v>101</v>
      </c>
      <c r="F6" s="6" t="s">
        <v>3</v>
      </c>
      <c r="G6" s="7" t="str">
        <f>IF(F6="ΝΑΙ","ΟΚ","ΑΠΟΡΡΙΠΤΕΤΑΙ")</f>
        <v>ΟΚ</v>
      </c>
      <c r="H6" s="7" t="s">
        <v>3</v>
      </c>
      <c r="I6" s="7"/>
      <c r="J6" s="15">
        <v>24</v>
      </c>
      <c r="K6" s="9">
        <f>J6*17</f>
        <v>408</v>
      </c>
      <c r="L6" s="9"/>
      <c r="M6" s="9">
        <f>L6*7</f>
        <v>0</v>
      </c>
      <c r="N6" s="10"/>
      <c r="O6" s="11">
        <f>N6*60</f>
        <v>0</v>
      </c>
      <c r="P6" s="11"/>
      <c r="Q6" s="11">
        <f>P6*120</f>
        <v>0</v>
      </c>
      <c r="R6" s="9"/>
      <c r="S6" s="9">
        <f>IF(R6="ΝΑΙ",170,0)</f>
        <v>0</v>
      </c>
      <c r="T6" s="9"/>
      <c r="U6" s="9">
        <f>IF(T6="ΝΑΙ",120,0)</f>
        <v>0</v>
      </c>
      <c r="V6" s="9"/>
      <c r="W6" s="9">
        <f>V6*20</f>
        <v>0</v>
      </c>
      <c r="X6" s="9">
        <v>1975</v>
      </c>
      <c r="Y6" s="9">
        <f>2018-X6</f>
        <v>43</v>
      </c>
      <c r="Z6" s="9">
        <f>IF(AND(Y6&gt;24,Y6&lt;40),50,0)</f>
        <v>0</v>
      </c>
      <c r="AA6" s="12">
        <f>IF(AND(Y6&gt;=40,Y6&lt;=100),75,0)</f>
        <v>75</v>
      </c>
      <c r="AB6" s="32">
        <f>K6+M6+O6+Q6+S6+U6+W6+Z6+AA6</f>
        <v>483</v>
      </c>
      <c r="AC6" s="34" t="s">
        <v>367</v>
      </c>
    </row>
    <row r="7" spans="1:29" ht="100.8">
      <c r="A7" s="9">
        <v>4</v>
      </c>
      <c r="B7" s="22" t="s">
        <v>110</v>
      </c>
      <c r="C7" s="22" t="s">
        <v>298</v>
      </c>
      <c r="D7" s="31" t="s">
        <v>111</v>
      </c>
      <c r="E7" s="31" t="s">
        <v>69</v>
      </c>
      <c r="F7" s="6" t="s">
        <v>3</v>
      </c>
      <c r="G7" s="7" t="str">
        <f t="shared" si="0"/>
        <v>ΟΚ</v>
      </c>
      <c r="H7" s="7" t="s">
        <v>3</v>
      </c>
      <c r="I7" s="7"/>
      <c r="J7" s="15">
        <v>24</v>
      </c>
      <c r="K7" s="9">
        <f t="shared" si="1"/>
        <v>408</v>
      </c>
      <c r="L7" s="9"/>
      <c r="M7" s="9">
        <f t="shared" si="2"/>
        <v>0</v>
      </c>
      <c r="N7" s="10"/>
      <c r="O7" s="11">
        <f t="shared" si="3"/>
        <v>0</v>
      </c>
      <c r="P7" s="11"/>
      <c r="Q7" s="11">
        <f t="shared" si="4"/>
        <v>0</v>
      </c>
      <c r="R7" s="9"/>
      <c r="S7" s="9">
        <f t="shared" si="5"/>
        <v>0</v>
      </c>
      <c r="T7" s="9"/>
      <c r="U7" s="9">
        <f t="shared" si="6"/>
        <v>0</v>
      </c>
      <c r="V7" s="9"/>
      <c r="W7" s="9">
        <f t="shared" si="7"/>
        <v>0</v>
      </c>
      <c r="X7" s="9">
        <v>1975</v>
      </c>
      <c r="Y7" s="9">
        <f t="shared" si="8"/>
        <v>43</v>
      </c>
      <c r="Z7" s="9">
        <f t="shared" si="9"/>
        <v>0</v>
      </c>
      <c r="AA7" s="12">
        <f t="shared" si="10"/>
        <v>75</v>
      </c>
      <c r="AB7" s="32">
        <f t="shared" si="11"/>
        <v>483</v>
      </c>
      <c r="AC7" s="34" t="s">
        <v>367</v>
      </c>
    </row>
    <row r="8" spans="1:29" ht="100.8">
      <c r="A8" s="9">
        <v>5</v>
      </c>
      <c r="B8" s="22" t="s">
        <v>29</v>
      </c>
      <c r="C8" s="22" t="s">
        <v>263</v>
      </c>
      <c r="D8" s="31" t="s">
        <v>30</v>
      </c>
      <c r="E8" s="31" t="s">
        <v>31</v>
      </c>
      <c r="F8" s="6" t="s">
        <v>3</v>
      </c>
      <c r="G8" s="7" t="str">
        <f>IF(F8="ΝΑΙ","ΟΚ","ΑΠΟΡΡΙΠΤΕΤΑΙ")</f>
        <v>ΟΚ</v>
      </c>
      <c r="H8" s="7" t="s">
        <v>3</v>
      </c>
      <c r="I8" s="7"/>
      <c r="J8" s="15">
        <v>24</v>
      </c>
      <c r="K8" s="9">
        <f>J8*17</f>
        <v>408</v>
      </c>
      <c r="L8" s="9"/>
      <c r="M8" s="9">
        <f>L8*7</f>
        <v>0</v>
      </c>
      <c r="N8" s="10"/>
      <c r="O8" s="11">
        <f>N8*60</f>
        <v>0</v>
      </c>
      <c r="P8" s="11"/>
      <c r="Q8" s="11">
        <f>P8*120</f>
        <v>0</v>
      </c>
      <c r="R8" s="9"/>
      <c r="S8" s="9">
        <f>IF(R8="ΝΑΙ",170,0)</f>
        <v>0</v>
      </c>
      <c r="T8" s="9"/>
      <c r="U8" s="9">
        <f>IF(T8="ΝΑΙ",120,0)</f>
        <v>0</v>
      </c>
      <c r="V8" s="9"/>
      <c r="W8" s="9">
        <f>V8*20</f>
        <v>0</v>
      </c>
      <c r="X8" s="9">
        <v>1981</v>
      </c>
      <c r="Y8" s="9">
        <f>2018-X8</f>
        <v>37</v>
      </c>
      <c r="Z8" s="9">
        <f>IF(AND(Y8&gt;24,Y8&lt;40),50,0)</f>
        <v>50</v>
      </c>
      <c r="AA8" s="12">
        <f>IF(AND(Y8&gt;=40,Y8&lt;=100),75,0)</f>
        <v>0</v>
      </c>
      <c r="AB8" s="32">
        <f>K8+M8+O8+Q8+S8+U8+W8+Z8+AA8</f>
        <v>458</v>
      </c>
      <c r="AC8" s="34" t="s">
        <v>367</v>
      </c>
    </row>
    <row r="9" spans="1:29" ht="100.8">
      <c r="A9" s="9">
        <v>6</v>
      </c>
      <c r="B9" s="22" t="s">
        <v>152</v>
      </c>
      <c r="C9" s="22" t="s">
        <v>318</v>
      </c>
      <c r="D9" s="31" t="s">
        <v>153</v>
      </c>
      <c r="E9" s="31" t="s">
        <v>154</v>
      </c>
      <c r="F9" s="6" t="s">
        <v>3</v>
      </c>
      <c r="G9" s="7" t="str">
        <f>IF(F9="ΝΑΙ","ΟΚ","ΑΠΟΡΡΙΠΤΕΤΑΙ")</f>
        <v>ΟΚ</v>
      </c>
      <c r="H9" s="7" t="s">
        <v>3</v>
      </c>
      <c r="I9" s="7" t="s">
        <v>3</v>
      </c>
      <c r="J9" s="15">
        <v>24</v>
      </c>
      <c r="K9" s="9">
        <f>J9*17</f>
        <v>408</v>
      </c>
      <c r="L9" s="9"/>
      <c r="M9" s="9">
        <f>L9*7</f>
        <v>0</v>
      </c>
      <c r="N9" s="10"/>
      <c r="O9" s="11">
        <f>N9*60</f>
        <v>0</v>
      </c>
      <c r="P9" s="11"/>
      <c r="Q9" s="11">
        <f>P9*120</f>
        <v>0</v>
      </c>
      <c r="R9" s="9"/>
      <c r="S9" s="9">
        <f>IF(R9="ΝΑΙ",170,0)</f>
        <v>0</v>
      </c>
      <c r="T9" s="9"/>
      <c r="U9" s="9">
        <f>IF(T9="ΝΑΙ",120,0)</f>
        <v>0</v>
      </c>
      <c r="V9" s="9"/>
      <c r="W9" s="9">
        <f>V9*20</f>
        <v>0</v>
      </c>
      <c r="X9" s="9">
        <v>1985</v>
      </c>
      <c r="Y9" s="9">
        <f>2018-X9</f>
        <v>33</v>
      </c>
      <c r="Z9" s="9">
        <f>IF(AND(Y9&gt;24,Y9&lt;40),50,0)</f>
        <v>50</v>
      </c>
      <c r="AA9" s="12">
        <f>IF(AND(Y9&gt;=40,Y9&lt;=100),75,0)</f>
        <v>0</v>
      </c>
      <c r="AB9" s="32">
        <f>K9+M9+O9+Q9+S9+U9+W9+Z9+AA9</f>
        <v>458</v>
      </c>
      <c r="AC9" s="34" t="s">
        <v>367</v>
      </c>
    </row>
    <row r="10" spans="1:29" ht="100.8">
      <c r="A10" s="9">
        <v>7</v>
      </c>
      <c r="B10" s="22" t="s">
        <v>220</v>
      </c>
      <c r="C10" s="22" t="s">
        <v>352</v>
      </c>
      <c r="D10" s="31" t="s">
        <v>351</v>
      </c>
      <c r="E10" s="31" t="s">
        <v>109</v>
      </c>
      <c r="F10" s="6" t="s">
        <v>3</v>
      </c>
      <c r="G10" s="7" t="str">
        <f t="shared" si="0"/>
        <v>ΟΚ</v>
      </c>
      <c r="H10" s="7" t="s">
        <v>3</v>
      </c>
      <c r="I10" s="7"/>
      <c r="J10" s="15">
        <v>24</v>
      </c>
      <c r="K10" s="9">
        <f t="shared" si="1"/>
        <v>408</v>
      </c>
      <c r="L10" s="9"/>
      <c r="M10" s="9">
        <f t="shared" si="2"/>
        <v>0</v>
      </c>
      <c r="N10" s="10"/>
      <c r="O10" s="11">
        <f t="shared" si="3"/>
        <v>0</v>
      </c>
      <c r="P10" s="11"/>
      <c r="Q10" s="11">
        <f t="shared" si="4"/>
        <v>0</v>
      </c>
      <c r="R10" s="9"/>
      <c r="S10" s="9">
        <f t="shared" si="5"/>
        <v>0</v>
      </c>
      <c r="T10" s="9"/>
      <c r="U10" s="9">
        <f t="shared" si="6"/>
        <v>0</v>
      </c>
      <c r="V10" s="9"/>
      <c r="W10" s="9">
        <f t="shared" si="7"/>
        <v>0</v>
      </c>
      <c r="X10" s="9">
        <v>1981</v>
      </c>
      <c r="Y10" s="9">
        <f t="shared" si="8"/>
        <v>37</v>
      </c>
      <c r="Z10" s="9">
        <f t="shared" si="9"/>
        <v>50</v>
      </c>
      <c r="AA10" s="12">
        <f t="shared" si="10"/>
        <v>0</v>
      </c>
      <c r="AB10" s="32">
        <f t="shared" si="11"/>
        <v>458</v>
      </c>
      <c r="AC10" s="34" t="s">
        <v>367</v>
      </c>
    </row>
    <row r="11" spans="1:29" ht="100.8">
      <c r="A11" s="9">
        <v>8</v>
      </c>
      <c r="B11" s="22" t="s">
        <v>195</v>
      </c>
      <c r="C11" s="22" t="s">
        <v>340</v>
      </c>
      <c r="D11" s="31" t="s">
        <v>196</v>
      </c>
      <c r="E11" s="31" t="s">
        <v>25</v>
      </c>
      <c r="F11" s="6" t="s">
        <v>3</v>
      </c>
      <c r="G11" s="7" t="str">
        <f t="shared" si="0"/>
        <v>ΟΚ</v>
      </c>
      <c r="H11" s="7" t="s">
        <v>3</v>
      </c>
      <c r="I11" s="7"/>
      <c r="J11" s="15">
        <v>24</v>
      </c>
      <c r="K11" s="9">
        <f t="shared" si="1"/>
        <v>408</v>
      </c>
      <c r="L11" s="9"/>
      <c r="M11" s="9">
        <f t="shared" si="2"/>
        <v>0</v>
      </c>
      <c r="N11" s="10"/>
      <c r="O11" s="11">
        <f t="shared" si="3"/>
        <v>0</v>
      </c>
      <c r="P11" s="11"/>
      <c r="Q11" s="11">
        <f t="shared" si="4"/>
        <v>0</v>
      </c>
      <c r="R11" s="9"/>
      <c r="S11" s="9">
        <f t="shared" si="5"/>
        <v>0</v>
      </c>
      <c r="T11" s="9"/>
      <c r="U11" s="9">
        <f t="shared" si="6"/>
        <v>0</v>
      </c>
      <c r="V11" s="9"/>
      <c r="W11" s="9">
        <f t="shared" si="7"/>
        <v>0</v>
      </c>
      <c r="X11" s="9">
        <v>1979</v>
      </c>
      <c r="Y11" s="9">
        <f t="shared" si="8"/>
        <v>39</v>
      </c>
      <c r="Z11" s="9">
        <f t="shared" si="9"/>
        <v>50</v>
      </c>
      <c r="AA11" s="12">
        <f t="shared" si="10"/>
        <v>0</v>
      </c>
      <c r="AB11" s="32">
        <f t="shared" si="11"/>
        <v>458</v>
      </c>
      <c r="AC11" s="34" t="s">
        <v>367</v>
      </c>
    </row>
    <row r="12" spans="1:38" s="5" customFormat="1" ht="21.75" customHeight="1">
      <c r="A12" s="9">
        <v>9</v>
      </c>
      <c r="B12" s="36" t="s">
        <v>212</v>
      </c>
      <c r="C12" s="36" t="s">
        <v>346</v>
      </c>
      <c r="D12" s="37" t="s">
        <v>213</v>
      </c>
      <c r="E12" s="37" t="s">
        <v>214</v>
      </c>
      <c r="F12" s="38" t="s">
        <v>3</v>
      </c>
      <c r="G12" s="39" t="str">
        <f aca="true" t="shared" si="12" ref="G12:G43">IF(F12="ΝΑΙ","ΟΚ","ΑΠΟΡΡΙΠΤΕΤΑΙ")</f>
        <v>ΟΚ</v>
      </c>
      <c r="H12" s="39"/>
      <c r="I12" s="39"/>
      <c r="J12" s="40">
        <v>24</v>
      </c>
      <c r="K12" s="33">
        <f aca="true" t="shared" si="13" ref="K12:K25">J12*17</f>
        <v>408</v>
      </c>
      <c r="L12" s="33"/>
      <c r="M12" s="33">
        <f aca="true" t="shared" si="14" ref="M12:M25">L12*7</f>
        <v>0</v>
      </c>
      <c r="N12" s="38">
        <v>2</v>
      </c>
      <c r="O12" s="33">
        <f aca="true" t="shared" si="15" ref="O12:O43">N12*60</f>
        <v>120</v>
      </c>
      <c r="P12" s="33"/>
      <c r="Q12" s="33">
        <f aca="true" t="shared" si="16" ref="Q12:Q25">P12*120</f>
        <v>0</v>
      </c>
      <c r="R12" s="33" t="s">
        <v>3</v>
      </c>
      <c r="S12" s="33">
        <f aca="true" t="shared" si="17" ref="S12:S43">IF(R12="ΝΑΙ",170,0)</f>
        <v>170</v>
      </c>
      <c r="T12" s="33"/>
      <c r="U12" s="33">
        <f aca="true" t="shared" si="18" ref="U12:U43">IF(T12="ΝΑΙ",120,0)</f>
        <v>0</v>
      </c>
      <c r="V12" s="33"/>
      <c r="W12" s="33">
        <f aca="true" t="shared" si="19" ref="W12:W43">V12*20</f>
        <v>0</v>
      </c>
      <c r="X12" s="33">
        <v>1978</v>
      </c>
      <c r="Y12" s="33">
        <f aca="true" t="shared" si="20" ref="Y12:Y43">2018-X12</f>
        <v>40</v>
      </c>
      <c r="Z12" s="33">
        <f aca="true" t="shared" si="21" ref="Z12:Z43">IF(AND(Y12&gt;24,Y12&lt;40),50,0)</f>
        <v>0</v>
      </c>
      <c r="AA12" s="41">
        <f aca="true" t="shared" si="22" ref="AA12:AA43">IF(AND(Y12&gt;=40,Y12&lt;=100),75,0)</f>
        <v>75</v>
      </c>
      <c r="AB12" s="42">
        <f aca="true" t="shared" si="23" ref="AB12:AB43">K12+M12+O12+Q12+S12+U12+W12+Z12+AA12</f>
        <v>773</v>
      </c>
      <c r="AC12" s="36"/>
      <c r="AL12" s="5" t="s">
        <v>3</v>
      </c>
    </row>
    <row r="13" spans="1:38" ht="18" customHeight="1">
      <c r="A13" s="9">
        <v>10</v>
      </c>
      <c r="B13" s="22" t="s">
        <v>67</v>
      </c>
      <c r="C13" s="22" t="s">
        <v>278</v>
      </c>
      <c r="D13" s="31" t="s">
        <v>68</v>
      </c>
      <c r="E13" s="31" t="s">
        <v>69</v>
      </c>
      <c r="F13" s="6" t="s">
        <v>3</v>
      </c>
      <c r="G13" s="7" t="str">
        <f t="shared" si="12"/>
        <v>ΟΚ</v>
      </c>
      <c r="H13" s="7"/>
      <c r="I13" s="7"/>
      <c r="J13" s="15"/>
      <c r="K13" s="9">
        <f t="shared" si="13"/>
        <v>0</v>
      </c>
      <c r="L13" s="9"/>
      <c r="M13" s="9">
        <f t="shared" si="14"/>
        <v>0</v>
      </c>
      <c r="N13" s="10"/>
      <c r="O13" s="11">
        <f t="shared" si="15"/>
        <v>0</v>
      </c>
      <c r="P13" s="11">
        <v>3</v>
      </c>
      <c r="Q13" s="11">
        <f t="shared" si="16"/>
        <v>360</v>
      </c>
      <c r="R13" s="9" t="s">
        <v>3</v>
      </c>
      <c r="S13" s="9">
        <f t="shared" si="17"/>
        <v>170</v>
      </c>
      <c r="T13" s="9"/>
      <c r="U13" s="9">
        <f t="shared" si="18"/>
        <v>0</v>
      </c>
      <c r="V13" s="9">
        <v>5</v>
      </c>
      <c r="W13" s="9">
        <f t="shared" si="19"/>
        <v>100</v>
      </c>
      <c r="X13" s="9">
        <v>1975</v>
      </c>
      <c r="Y13" s="9">
        <f t="shared" si="20"/>
        <v>43</v>
      </c>
      <c r="Z13" s="9">
        <f t="shared" si="21"/>
        <v>0</v>
      </c>
      <c r="AA13" s="12">
        <f t="shared" si="22"/>
        <v>75</v>
      </c>
      <c r="AB13" s="32">
        <f t="shared" si="23"/>
        <v>705</v>
      </c>
      <c r="AC13" s="9"/>
      <c r="AL13" s="1" t="s">
        <v>9</v>
      </c>
    </row>
    <row r="14" spans="1:29" ht="18" customHeight="1">
      <c r="A14" s="9">
        <v>11</v>
      </c>
      <c r="B14" s="22" t="s">
        <v>149</v>
      </c>
      <c r="C14" s="22" t="s">
        <v>317</v>
      </c>
      <c r="D14" s="31" t="s">
        <v>150</v>
      </c>
      <c r="E14" s="31" t="s">
        <v>151</v>
      </c>
      <c r="F14" s="6" t="s">
        <v>3</v>
      </c>
      <c r="G14" s="7" t="str">
        <f t="shared" si="12"/>
        <v>ΟΚ</v>
      </c>
      <c r="H14" s="7"/>
      <c r="I14" s="7"/>
      <c r="J14" s="15">
        <v>4</v>
      </c>
      <c r="K14" s="9">
        <f t="shared" si="13"/>
        <v>68</v>
      </c>
      <c r="L14" s="9"/>
      <c r="M14" s="9">
        <f t="shared" si="14"/>
        <v>0</v>
      </c>
      <c r="N14" s="10"/>
      <c r="O14" s="11">
        <f t="shared" si="15"/>
        <v>0</v>
      </c>
      <c r="P14" s="11">
        <v>3</v>
      </c>
      <c r="Q14" s="11">
        <f t="shared" si="16"/>
        <v>360</v>
      </c>
      <c r="R14" s="9" t="s">
        <v>3</v>
      </c>
      <c r="S14" s="9">
        <f t="shared" si="17"/>
        <v>170</v>
      </c>
      <c r="T14" s="9"/>
      <c r="U14" s="9">
        <f t="shared" si="18"/>
        <v>0</v>
      </c>
      <c r="V14" s="9"/>
      <c r="W14" s="9">
        <f t="shared" si="19"/>
        <v>0</v>
      </c>
      <c r="X14" s="9">
        <v>1977</v>
      </c>
      <c r="Y14" s="9">
        <f t="shared" si="20"/>
        <v>41</v>
      </c>
      <c r="Z14" s="9">
        <f t="shared" si="21"/>
        <v>0</v>
      </c>
      <c r="AA14" s="12">
        <f t="shared" si="22"/>
        <v>75</v>
      </c>
      <c r="AB14" s="32">
        <f t="shared" si="23"/>
        <v>673</v>
      </c>
      <c r="AC14" s="9"/>
    </row>
    <row r="15" spans="1:29" s="5" customFormat="1" ht="20.25" customHeight="1">
      <c r="A15" s="9">
        <v>12</v>
      </c>
      <c r="B15" s="22" t="s">
        <v>200</v>
      </c>
      <c r="C15" s="22" t="s">
        <v>342</v>
      </c>
      <c r="D15" s="31" t="s">
        <v>201</v>
      </c>
      <c r="E15" s="31" t="s">
        <v>116</v>
      </c>
      <c r="F15" s="6" t="s">
        <v>3</v>
      </c>
      <c r="G15" s="7" t="str">
        <f t="shared" si="12"/>
        <v>ΟΚ</v>
      </c>
      <c r="H15" s="7"/>
      <c r="I15" s="7"/>
      <c r="J15" s="15">
        <v>24</v>
      </c>
      <c r="K15" s="9">
        <f t="shared" si="13"/>
        <v>408</v>
      </c>
      <c r="L15" s="9"/>
      <c r="M15" s="9">
        <f t="shared" si="14"/>
        <v>0</v>
      </c>
      <c r="N15" s="10">
        <v>2</v>
      </c>
      <c r="O15" s="11">
        <f t="shared" si="15"/>
        <v>120</v>
      </c>
      <c r="P15" s="11"/>
      <c r="Q15" s="11">
        <f t="shared" si="16"/>
        <v>0</v>
      </c>
      <c r="R15" s="9"/>
      <c r="S15" s="9">
        <f t="shared" si="17"/>
        <v>0</v>
      </c>
      <c r="T15" s="9"/>
      <c r="U15" s="9">
        <f t="shared" si="18"/>
        <v>0</v>
      </c>
      <c r="V15" s="9"/>
      <c r="W15" s="9">
        <f t="shared" si="19"/>
        <v>0</v>
      </c>
      <c r="X15" s="9">
        <v>1969</v>
      </c>
      <c r="Y15" s="9">
        <f t="shared" si="20"/>
        <v>49</v>
      </c>
      <c r="Z15" s="9">
        <f t="shared" si="21"/>
        <v>0</v>
      </c>
      <c r="AA15" s="12">
        <f t="shared" si="22"/>
        <v>75</v>
      </c>
      <c r="AB15" s="32">
        <f t="shared" si="23"/>
        <v>603</v>
      </c>
      <c r="AC15" s="9"/>
    </row>
    <row r="16" spans="1:29" s="5" customFormat="1" ht="18" customHeight="1">
      <c r="A16" s="9">
        <v>13</v>
      </c>
      <c r="B16" s="22" t="s">
        <v>85</v>
      </c>
      <c r="C16" s="22" t="s">
        <v>284</v>
      </c>
      <c r="D16" s="31" t="s">
        <v>83</v>
      </c>
      <c r="E16" s="31" t="s">
        <v>86</v>
      </c>
      <c r="F16" s="6" t="s">
        <v>3</v>
      </c>
      <c r="G16" s="7" t="str">
        <f t="shared" si="12"/>
        <v>ΟΚ</v>
      </c>
      <c r="H16" s="7"/>
      <c r="I16" s="7"/>
      <c r="J16" s="15">
        <v>24</v>
      </c>
      <c r="K16" s="9">
        <f t="shared" si="13"/>
        <v>408</v>
      </c>
      <c r="L16" s="9"/>
      <c r="M16" s="9">
        <f t="shared" si="14"/>
        <v>0</v>
      </c>
      <c r="N16" s="10">
        <v>2</v>
      </c>
      <c r="O16" s="11">
        <f t="shared" si="15"/>
        <v>120</v>
      </c>
      <c r="P16" s="11"/>
      <c r="Q16" s="11">
        <f t="shared" si="16"/>
        <v>0</v>
      </c>
      <c r="R16" s="9"/>
      <c r="S16" s="9">
        <f t="shared" si="17"/>
        <v>0</v>
      </c>
      <c r="T16" s="9"/>
      <c r="U16" s="9">
        <f t="shared" si="18"/>
        <v>0</v>
      </c>
      <c r="V16" s="9"/>
      <c r="W16" s="9">
        <f t="shared" si="19"/>
        <v>0</v>
      </c>
      <c r="X16" s="9">
        <v>1979</v>
      </c>
      <c r="Y16" s="9">
        <f t="shared" si="20"/>
        <v>39</v>
      </c>
      <c r="Z16" s="9">
        <f t="shared" si="21"/>
        <v>50</v>
      </c>
      <c r="AA16" s="12">
        <f t="shared" si="22"/>
        <v>0</v>
      </c>
      <c r="AB16" s="32">
        <f t="shared" si="23"/>
        <v>578</v>
      </c>
      <c r="AC16" s="9"/>
    </row>
    <row r="17" spans="1:29" ht="18" customHeight="1">
      <c r="A17" s="9">
        <v>14</v>
      </c>
      <c r="B17" s="22" t="s">
        <v>130</v>
      </c>
      <c r="C17" s="22" t="s">
        <v>307</v>
      </c>
      <c r="D17" s="31" t="s">
        <v>131</v>
      </c>
      <c r="E17" s="31" t="s">
        <v>132</v>
      </c>
      <c r="F17" s="6" t="s">
        <v>3</v>
      </c>
      <c r="G17" s="7" t="str">
        <f t="shared" si="12"/>
        <v>ΟΚ</v>
      </c>
      <c r="H17" s="7"/>
      <c r="I17" s="7"/>
      <c r="J17" s="15"/>
      <c r="K17" s="9">
        <f t="shared" si="13"/>
        <v>0</v>
      </c>
      <c r="L17" s="9"/>
      <c r="M17" s="9">
        <f t="shared" si="14"/>
        <v>0</v>
      </c>
      <c r="N17" s="10"/>
      <c r="O17" s="11">
        <f t="shared" si="15"/>
        <v>0</v>
      </c>
      <c r="P17" s="11">
        <v>3</v>
      </c>
      <c r="Q17" s="11">
        <f t="shared" si="16"/>
        <v>360</v>
      </c>
      <c r="R17" s="9"/>
      <c r="S17" s="9">
        <f t="shared" si="17"/>
        <v>0</v>
      </c>
      <c r="T17" s="9"/>
      <c r="U17" s="9">
        <f t="shared" si="18"/>
        <v>0</v>
      </c>
      <c r="V17" s="9">
        <v>8</v>
      </c>
      <c r="W17" s="9">
        <f t="shared" si="19"/>
        <v>160</v>
      </c>
      <c r="X17" s="9">
        <v>1987</v>
      </c>
      <c r="Y17" s="9">
        <f t="shared" si="20"/>
        <v>31</v>
      </c>
      <c r="Z17" s="9">
        <f t="shared" si="21"/>
        <v>50</v>
      </c>
      <c r="AA17" s="12">
        <f t="shared" si="22"/>
        <v>0</v>
      </c>
      <c r="AB17" s="32">
        <f t="shared" si="23"/>
        <v>570</v>
      </c>
      <c r="AC17" s="9"/>
    </row>
    <row r="18" spans="1:29" ht="18" customHeight="1">
      <c r="A18" s="9">
        <v>15</v>
      </c>
      <c r="B18" s="22" t="s">
        <v>217</v>
      </c>
      <c r="C18" s="22" t="s">
        <v>349</v>
      </c>
      <c r="D18" s="31" t="s">
        <v>348</v>
      </c>
      <c r="E18" s="31" t="s">
        <v>92</v>
      </c>
      <c r="F18" s="6" t="s">
        <v>3</v>
      </c>
      <c r="G18" s="7" t="str">
        <f t="shared" si="12"/>
        <v>ΟΚ</v>
      </c>
      <c r="H18" s="7"/>
      <c r="I18" s="7"/>
      <c r="J18" s="15">
        <v>18</v>
      </c>
      <c r="K18" s="9">
        <f t="shared" si="13"/>
        <v>306</v>
      </c>
      <c r="L18" s="9"/>
      <c r="M18" s="9">
        <f t="shared" si="14"/>
        <v>0</v>
      </c>
      <c r="N18" s="10"/>
      <c r="O18" s="11">
        <f t="shared" si="15"/>
        <v>0</v>
      </c>
      <c r="P18" s="11"/>
      <c r="Q18" s="11">
        <f t="shared" si="16"/>
        <v>0</v>
      </c>
      <c r="R18" s="9" t="s">
        <v>3</v>
      </c>
      <c r="S18" s="9">
        <f t="shared" si="17"/>
        <v>170</v>
      </c>
      <c r="T18" s="9"/>
      <c r="U18" s="9">
        <f t="shared" si="18"/>
        <v>0</v>
      </c>
      <c r="V18" s="9"/>
      <c r="W18" s="9">
        <f t="shared" si="19"/>
        <v>0</v>
      </c>
      <c r="X18" s="9">
        <v>1968</v>
      </c>
      <c r="Y18" s="9">
        <f t="shared" si="20"/>
        <v>50</v>
      </c>
      <c r="Z18" s="9">
        <f t="shared" si="21"/>
        <v>0</v>
      </c>
      <c r="AA18" s="12">
        <f t="shared" si="22"/>
        <v>75</v>
      </c>
      <c r="AB18" s="32">
        <f t="shared" si="23"/>
        <v>551</v>
      </c>
      <c r="AC18" s="9"/>
    </row>
    <row r="19" spans="1:29" ht="18" customHeight="1">
      <c r="A19" s="9">
        <v>16</v>
      </c>
      <c r="B19" s="22" t="s">
        <v>155</v>
      </c>
      <c r="C19" s="22" t="s">
        <v>319</v>
      </c>
      <c r="D19" s="31" t="s">
        <v>156</v>
      </c>
      <c r="E19" s="31" t="s">
        <v>157</v>
      </c>
      <c r="F19" s="6" t="s">
        <v>3</v>
      </c>
      <c r="G19" s="7" t="str">
        <f t="shared" si="12"/>
        <v>ΟΚ</v>
      </c>
      <c r="H19" s="7"/>
      <c r="I19" s="7"/>
      <c r="J19" s="15"/>
      <c r="K19" s="9">
        <f t="shared" si="13"/>
        <v>0</v>
      </c>
      <c r="L19" s="9"/>
      <c r="M19" s="9">
        <f t="shared" si="14"/>
        <v>0</v>
      </c>
      <c r="N19" s="10">
        <v>2</v>
      </c>
      <c r="O19" s="11">
        <f t="shared" si="15"/>
        <v>120</v>
      </c>
      <c r="P19" s="11"/>
      <c r="Q19" s="11">
        <f t="shared" si="16"/>
        <v>0</v>
      </c>
      <c r="R19" s="9" t="s">
        <v>3</v>
      </c>
      <c r="S19" s="9">
        <f t="shared" si="17"/>
        <v>170</v>
      </c>
      <c r="T19" s="9" t="s">
        <v>3</v>
      </c>
      <c r="U19" s="9">
        <f t="shared" si="18"/>
        <v>120</v>
      </c>
      <c r="V19" s="9">
        <v>3</v>
      </c>
      <c r="W19" s="9">
        <f t="shared" si="19"/>
        <v>60</v>
      </c>
      <c r="X19" s="9">
        <v>1976</v>
      </c>
      <c r="Y19" s="9">
        <f t="shared" si="20"/>
        <v>42</v>
      </c>
      <c r="Z19" s="9">
        <f t="shared" si="21"/>
        <v>0</v>
      </c>
      <c r="AA19" s="12">
        <f t="shared" si="22"/>
        <v>75</v>
      </c>
      <c r="AB19" s="32">
        <f t="shared" si="23"/>
        <v>545</v>
      </c>
      <c r="AC19" s="9"/>
    </row>
    <row r="20" spans="1:29" ht="18" customHeight="1">
      <c r="A20" s="9">
        <v>17</v>
      </c>
      <c r="B20" s="22" t="s">
        <v>79</v>
      </c>
      <c r="C20" s="22" t="s">
        <v>282</v>
      </c>
      <c r="D20" s="31" t="s">
        <v>80</v>
      </c>
      <c r="E20" s="31" t="s">
        <v>81</v>
      </c>
      <c r="F20" s="6" t="s">
        <v>3</v>
      </c>
      <c r="G20" s="7" t="str">
        <f t="shared" si="12"/>
        <v>ΟΚ</v>
      </c>
      <c r="H20" s="7"/>
      <c r="I20" s="7" t="s">
        <v>3</v>
      </c>
      <c r="J20" s="15"/>
      <c r="K20" s="9">
        <f t="shared" si="13"/>
        <v>0</v>
      </c>
      <c r="L20" s="9"/>
      <c r="M20" s="9">
        <f t="shared" si="14"/>
        <v>0</v>
      </c>
      <c r="N20" s="10"/>
      <c r="O20" s="11">
        <f t="shared" si="15"/>
        <v>0</v>
      </c>
      <c r="P20" s="11">
        <v>3</v>
      </c>
      <c r="Q20" s="11">
        <f t="shared" si="16"/>
        <v>360</v>
      </c>
      <c r="R20" s="9"/>
      <c r="S20" s="9">
        <f t="shared" si="17"/>
        <v>0</v>
      </c>
      <c r="T20" s="9"/>
      <c r="U20" s="9">
        <f t="shared" si="18"/>
        <v>0</v>
      </c>
      <c r="V20" s="9">
        <v>5</v>
      </c>
      <c r="W20" s="9">
        <f t="shared" si="19"/>
        <v>100</v>
      </c>
      <c r="X20" s="9">
        <v>1977</v>
      </c>
      <c r="Y20" s="9">
        <f t="shared" si="20"/>
        <v>41</v>
      </c>
      <c r="Z20" s="9">
        <f t="shared" si="21"/>
        <v>0</v>
      </c>
      <c r="AA20" s="12">
        <f t="shared" si="22"/>
        <v>75</v>
      </c>
      <c r="AB20" s="32">
        <f t="shared" si="23"/>
        <v>535</v>
      </c>
      <c r="AC20" s="9"/>
    </row>
    <row r="21" spans="1:29" ht="18" customHeight="1">
      <c r="A21" s="9">
        <v>17</v>
      </c>
      <c r="B21" s="22" t="s">
        <v>128</v>
      </c>
      <c r="C21" s="22" t="s">
        <v>306</v>
      </c>
      <c r="D21" s="31" t="s">
        <v>129</v>
      </c>
      <c r="E21" s="31" t="s">
        <v>109</v>
      </c>
      <c r="F21" s="6" t="s">
        <v>3</v>
      </c>
      <c r="G21" s="7" t="str">
        <f t="shared" si="12"/>
        <v>ΟΚ</v>
      </c>
      <c r="H21" s="7"/>
      <c r="I21" s="7" t="s">
        <v>3</v>
      </c>
      <c r="J21" s="15"/>
      <c r="K21" s="9">
        <f t="shared" si="13"/>
        <v>0</v>
      </c>
      <c r="L21" s="9"/>
      <c r="M21" s="9">
        <f t="shared" si="14"/>
        <v>0</v>
      </c>
      <c r="N21" s="10"/>
      <c r="O21" s="11">
        <f t="shared" si="15"/>
        <v>0</v>
      </c>
      <c r="P21" s="11">
        <v>3</v>
      </c>
      <c r="Q21" s="11">
        <f t="shared" si="16"/>
        <v>360</v>
      </c>
      <c r="R21" s="9"/>
      <c r="S21" s="9">
        <f t="shared" si="17"/>
        <v>0</v>
      </c>
      <c r="T21" s="9"/>
      <c r="U21" s="9">
        <f t="shared" si="18"/>
        <v>0</v>
      </c>
      <c r="V21" s="9">
        <v>5</v>
      </c>
      <c r="W21" s="9">
        <f t="shared" si="19"/>
        <v>100</v>
      </c>
      <c r="X21" s="9">
        <v>1974</v>
      </c>
      <c r="Y21" s="9">
        <f t="shared" si="20"/>
        <v>44</v>
      </c>
      <c r="Z21" s="9">
        <f t="shared" si="21"/>
        <v>0</v>
      </c>
      <c r="AA21" s="12">
        <f t="shared" si="22"/>
        <v>75</v>
      </c>
      <c r="AB21" s="32">
        <f t="shared" si="23"/>
        <v>535</v>
      </c>
      <c r="AC21" s="9"/>
    </row>
    <row r="22" spans="1:29" ht="18" customHeight="1">
      <c r="A22" s="9">
        <v>19</v>
      </c>
      <c r="B22" s="22" t="s">
        <v>218</v>
      </c>
      <c r="C22" s="22" t="s">
        <v>350</v>
      </c>
      <c r="D22" s="31" t="s">
        <v>219</v>
      </c>
      <c r="E22" s="31" t="s">
        <v>154</v>
      </c>
      <c r="F22" s="6" t="s">
        <v>3</v>
      </c>
      <c r="G22" s="7" t="str">
        <f t="shared" si="12"/>
        <v>ΟΚ</v>
      </c>
      <c r="H22" s="7"/>
      <c r="I22" s="7"/>
      <c r="J22" s="15">
        <v>23</v>
      </c>
      <c r="K22" s="9">
        <f t="shared" si="13"/>
        <v>391</v>
      </c>
      <c r="L22" s="9"/>
      <c r="M22" s="9">
        <f t="shared" si="14"/>
        <v>0</v>
      </c>
      <c r="N22" s="10">
        <v>1</v>
      </c>
      <c r="O22" s="11">
        <f t="shared" si="15"/>
        <v>60</v>
      </c>
      <c r="P22" s="11"/>
      <c r="Q22" s="11">
        <f t="shared" si="16"/>
        <v>0</v>
      </c>
      <c r="R22" s="9"/>
      <c r="S22" s="9">
        <f t="shared" si="17"/>
        <v>0</v>
      </c>
      <c r="T22" s="9"/>
      <c r="U22" s="9">
        <f t="shared" si="18"/>
        <v>0</v>
      </c>
      <c r="V22" s="9"/>
      <c r="W22" s="9">
        <f t="shared" si="19"/>
        <v>0</v>
      </c>
      <c r="X22" s="9">
        <v>1967</v>
      </c>
      <c r="Y22" s="9">
        <f t="shared" si="20"/>
        <v>51</v>
      </c>
      <c r="Z22" s="9">
        <f t="shared" si="21"/>
        <v>0</v>
      </c>
      <c r="AA22" s="12">
        <f t="shared" si="22"/>
        <v>75</v>
      </c>
      <c r="AB22" s="32">
        <f t="shared" si="23"/>
        <v>526</v>
      </c>
      <c r="AC22" s="9"/>
    </row>
    <row r="23" spans="1:29" ht="18" customHeight="1">
      <c r="A23" s="9">
        <v>19</v>
      </c>
      <c r="B23" s="22" t="s">
        <v>204</v>
      </c>
      <c r="C23" s="22" t="s">
        <v>344</v>
      </c>
      <c r="D23" s="31" t="s">
        <v>205</v>
      </c>
      <c r="E23" s="31" t="s">
        <v>206</v>
      </c>
      <c r="F23" s="6" t="s">
        <v>3</v>
      </c>
      <c r="G23" s="7" t="str">
        <f t="shared" si="12"/>
        <v>ΟΚ</v>
      </c>
      <c r="H23" s="7"/>
      <c r="I23" s="7"/>
      <c r="J23" s="15">
        <v>18</v>
      </c>
      <c r="K23" s="9">
        <f t="shared" si="13"/>
        <v>306</v>
      </c>
      <c r="L23" s="9"/>
      <c r="M23" s="9">
        <f t="shared" si="14"/>
        <v>0</v>
      </c>
      <c r="N23" s="10"/>
      <c r="O23" s="11">
        <f t="shared" si="15"/>
        <v>0</v>
      </c>
      <c r="P23" s="11"/>
      <c r="Q23" s="11">
        <f t="shared" si="16"/>
        <v>0</v>
      </c>
      <c r="R23" s="9" t="s">
        <v>3</v>
      </c>
      <c r="S23" s="9">
        <f t="shared" si="17"/>
        <v>170</v>
      </c>
      <c r="T23" s="9"/>
      <c r="U23" s="9">
        <f t="shared" si="18"/>
        <v>0</v>
      </c>
      <c r="V23" s="9"/>
      <c r="W23" s="9">
        <f t="shared" si="19"/>
        <v>0</v>
      </c>
      <c r="X23" s="9">
        <v>1987</v>
      </c>
      <c r="Y23" s="9">
        <f t="shared" si="20"/>
        <v>31</v>
      </c>
      <c r="Z23" s="9">
        <f t="shared" si="21"/>
        <v>50</v>
      </c>
      <c r="AA23" s="12">
        <f t="shared" si="22"/>
        <v>0</v>
      </c>
      <c r="AB23" s="32">
        <f t="shared" si="23"/>
        <v>526</v>
      </c>
      <c r="AC23" s="9"/>
    </row>
    <row r="24" spans="1:29" ht="18" customHeight="1">
      <c r="A24" s="9">
        <v>19</v>
      </c>
      <c r="B24" s="22" t="s">
        <v>135</v>
      </c>
      <c r="C24" s="22" t="s">
        <v>309</v>
      </c>
      <c r="D24" s="31" t="s">
        <v>136</v>
      </c>
      <c r="E24" s="31" t="s">
        <v>109</v>
      </c>
      <c r="F24" s="6" t="s">
        <v>3</v>
      </c>
      <c r="G24" s="7" t="str">
        <f t="shared" si="12"/>
        <v>ΟΚ</v>
      </c>
      <c r="H24" s="7"/>
      <c r="I24" s="7" t="s">
        <v>3</v>
      </c>
      <c r="J24" s="15">
        <v>18</v>
      </c>
      <c r="K24" s="9">
        <f t="shared" si="13"/>
        <v>306</v>
      </c>
      <c r="L24" s="9"/>
      <c r="M24" s="9">
        <f t="shared" si="14"/>
        <v>0</v>
      </c>
      <c r="N24" s="10"/>
      <c r="O24" s="11">
        <f t="shared" si="15"/>
        <v>0</v>
      </c>
      <c r="P24" s="11"/>
      <c r="Q24" s="11">
        <f t="shared" si="16"/>
        <v>0</v>
      </c>
      <c r="R24" s="9" t="s">
        <v>3</v>
      </c>
      <c r="S24" s="9">
        <f t="shared" si="17"/>
        <v>170</v>
      </c>
      <c r="T24" s="9"/>
      <c r="U24" s="9">
        <f t="shared" si="18"/>
        <v>0</v>
      </c>
      <c r="V24" s="9"/>
      <c r="W24" s="9">
        <f t="shared" si="19"/>
        <v>0</v>
      </c>
      <c r="X24" s="9">
        <v>1985</v>
      </c>
      <c r="Y24" s="9">
        <f t="shared" si="20"/>
        <v>33</v>
      </c>
      <c r="Z24" s="9">
        <f t="shared" si="21"/>
        <v>50</v>
      </c>
      <c r="AA24" s="12">
        <f t="shared" si="22"/>
        <v>0</v>
      </c>
      <c r="AB24" s="32">
        <f t="shared" si="23"/>
        <v>526</v>
      </c>
      <c r="AC24" s="9"/>
    </row>
    <row r="25" spans="1:29" ht="21" customHeight="1">
      <c r="A25" s="9">
        <v>22</v>
      </c>
      <c r="B25" s="22" t="s">
        <v>236</v>
      </c>
      <c r="C25" s="22" t="s">
        <v>360</v>
      </c>
      <c r="D25" s="31" t="s">
        <v>237</v>
      </c>
      <c r="E25" s="31" t="s">
        <v>175</v>
      </c>
      <c r="F25" s="6" t="s">
        <v>3</v>
      </c>
      <c r="G25" s="7" t="str">
        <f t="shared" si="12"/>
        <v>ΟΚ</v>
      </c>
      <c r="H25" s="7"/>
      <c r="I25" s="7"/>
      <c r="J25" s="15">
        <v>14</v>
      </c>
      <c r="K25" s="9">
        <f t="shared" si="13"/>
        <v>238</v>
      </c>
      <c r="L25" s="9"/>
      <c r="M25" s="9">
        <f t="shared" si="14"/>
        <v>0</v>
      </c>
      <c r="N25" s="10"/>
      <c r="O25" s="11">
        <f t="shared" si="15"/>
        <v>0</v>
      </c>
      <c r="P25" s="11"/>
      <c r="Q25" s="11">
        <f t="shared" si="16"/>
        <v>0</v>
      </c>
      <c r="R25" s="9" t="s">
        <v>3</v>
      </c>
      <c r="S25" s="9">
        <f t="shared" si="17"/>
        <v>170</v>
      </c>
      <c r="T25" s="9"/>
      <c r="U25" s="9">
        <f t="shared" si="18"/>
        <v>0</v>
      </c>
      <c r="V25" s="9">
        <v>2</v>
      </c>
      <c r="W25" s="9">
        <f t="shared" si="19"/>
        <v>40</v>
      </c>
      <c r="X25" s="9">
        <v>1965</v>
      </c>
      <c r="Y25" s="9">
        <f t="shared" si="20"/>
        <v>53</v>
      </c>
      <c r="Z25" s="9">
        <f t="shared" si="21"/>
        <v>0</v>
      </c>
      <c r="AA25" s="12">
        <f t="shared" si="22"/>
        <v>75</v>
      </c>
      <c r="AB25" s="32">
        <f t="shared" si="23"/>
        <v>523</v>
      </c>
      <c r="AC25" s="9"/>
    </row>
    <row r="26" spans="1:29" s="5" customFormat="1" ht="18" customHeight="1">
      <c r="A26" s="9">
        <v>23</v>
      </c>
      <c r="B26" s="22" t="s">
        <v>294</v>
      </c>
      <c r="C26" s="22" t="s">
        <v>295</v>
      </c>
      <c r="D26" s="31" t="s">
        <v>296</v>
      </c>
      <c r="E26" s="31" t="s">
        <v>297</v>
      </c>
      <c r="F26" s="6" t="s">
        <v>3</v>
      </c>
      <c r="G26" s="7" t="str">
        <f t="shared" si="12"/>
        <v>ΟΚ</v>
      </c>
      <c r="H26" s="7"/>
      <c r="I26" s="7"/>
      <c r="J26" s="15"/>
      <c r="K26" s="9"/>
      <c r="L26" s="9"/>
      <c r="M26" s="9"/>
      <c r="N26" s="10">
        <v>2</v>
      </c>
      <c r="O26" s="11">
        <f t="shared" si="15"/>
        <v>120</v>
      </c>
      <c r="P26" s="11"/>
      <c r="Q26" s="11"/>
      <c r="R26" s="9" t="s">
        <v>3</v>
      </c>
      <c r="S26" s="9">
        <f t="shared" si="17"/>
        <v>170</v>
      </c>
      <c r="T26" s="9"/>
      <c r="U26" s="9">
        <f t="shared" si="18"/>
        <v>0</v>
      </c>
      <c r="V26" s="9">
        <v>7</v>
      </c>
      <c r="W26" s="9">
        <f t="shared" si="19"/>
        <v>140</v>
      </c>
      <c r="X26" s="9">
        <v>1977</v>
      </c>
      <c r="Y26" s="9">
        <f t="shared" si="20"/>
        <v>41</v>
      </c>
      <c r="Z26" s="9">
        <f t="shared" si="21"/>
        <v>0</v>
      </c>
      <c r="AA26" s="12">
        <f t="shared" si="22"/>
        <v>75</v>
      </c>
      <c r="AB26" s="32">
        <f t="shared" si="23"/>
        <v>505</v>
      </c>
      <c r="AC26" s="9"/>
    </row>
    <row r="27" spans="1:29" ht="18" customHeight="1">
      <c r="A27" s="9">
        <v>24</v>
      </c>
      <c r="B27" s="22" t="s">
        <v>137</v>
      </c>
      <c r="C27" s="22" t="s">
        <v>310</v>
      </c>
      <c r="D27" s="31" t="s">
        <v>138</v>
      </c>
      <c r="E27" s="31" t="s">
        <v>139</v>
      </c>
      <c r="F27" s="6" t="s">
        <v>3</v>
      </c>
      <c r="G27" s="7" t="str">
        <f t="shared" si="12"/>
        <v>ΟΚ</v>
      </c>
      <c r="H27" s="7"/>
      <c r="I27" s="7"/>
      <c r="J27" s="15">
        <v>24</v>
      </c>
      <c r="K27" s="9">
        <f aca="true" t="shared" si="24" ref="K27:K58">J27*17</f>
        <v>408</v>
      </c>
      <c r="L27" s="9"/>
      <c r="M27" s="9">
        <f aca="true" t="shared" si="25" ref="M27:M58">L27*7</f>
        <v>0</v>
      </c>
      <c r="N27" s="10"/>
      <c r="O27" s="11">
        <f t="shared" si="15"/>
        <v>0</v>
      </c>
      <c r="P27" s="11"/>
      <c r="Q27" s="11">
        <f aca="true" t="shared" si="26" ref="Q27:Q58">P27*120</f>
        <v>0</v>
      </c>
      <c r="R27" s="9"/>
      <c r="S27" s="9">
        <f t="shared" si="17"/>
        <v>0</v>
      </c>
      <c r="T27" s="9"/>
      <c r="U27" s="9">
        <f t="shared" si="18"/>
        <v>0</v>
      </c>
      <c r="V27" s="9">
        <v>2</v>
      </c>
      <c r="W27" s="9">
        <f t="shared" si="19"/>
        <v>40</v>
      </c>
      <c r="X27" s="9">
        <v>1985</v>
      </c>
      <c r="Y27" s="9">
        <f t="shared" si="20"/>
        <v>33</v>
      </c>
      <c r="Z27" s="9">
        <f t="shared" si="21"/>
        <v>50</v>
      </c>
      <c r="AA27" s="12">
        <f t="shared" si="22"/>
        <v>0</v>
      </c>
      <c r="AB27" s="32">
        <f t="shared" si="23"/>
        <v>498</v>
      </c>
      <c r="AC27" s="9"/>
    </row>
    <row r="28" spans="1:29" ht="18" customHeight="1">
      <c r="A28" s="9">
        <v>25</v>
      </c>
      <c r="B28" s="22" t="s">
        <v>120</v>
      </c>
      <c r="C28" s="22" t="s">
        <v>302</v>
      </c>
      <c r="D28" s="31" t="s">
        <v>121</v>
      </c>
      <c r="E28" s="31" t="s">
        <v>116</v>
      </c>
      <c r="F28" s="6" t="s">
        <v>3</v>
      </c>
      <c r="G28" s="7" t="str">
        <f t="shared" si="12"/>
        <v>ΟΚ</v>
      </c>
      <c r="H28" s="7"/>
      <c r="I28" s="7"/>
      <c r="J28" s="15">
        <v>24</v>
      </c>
      <c r="K28" s="9">
        <f t="shared" si="24"/>
        <v>408</v>
      </c>
      <c r="L28" s="9"/>
      <c r="M28" s="9">
        <f t="shared" si="25"/>
        <v>0</v>
      </c>
      <c r="N28" s="10"/>
      <c r="O28" s="11">
        <f t="shared" si="15"/>
        <v>0</v>
      </c>
      <c r="P28" s="11"/>
      <c r="Q28" s="11">
        <f t="shared" si="26"/>
        <v>0</v>
      </c>
      <c r="R28" s="9"/>
      <c r="S28" s="9">
        <f t="shared" si="17"/>
        <v>0</v>
      </c>
      <c r="T28" s="9"/>
      <c r="U28" s="9">
        <f t="shared" si="18"/>
        <v>0</v>
      </c>
      <c r="V28" s="9"/>
      <c r="W28" s="9">
        <f t="shared" si="19"/>
        <v>0</v>
      </c>
      <c r="X28" s="9">
        <v>1962</v>
      </c>
      <c r="Y28" s="9">
        <f t="shared" si="20"/>
        <v>56</v>
      </c>
      <c r="Z28" s="9">
        <f t="shared" si="21"/>
        <v>0</v>
      </c>
      <c r="AA28" s="12">
        <f t="shared" si="22"/>
        <v>75</v>
      </c>
      <c r="AB28" s="32">
        <f t="shared" si="23"/>
        <v>483</v>
      </c>
      <c r="AC28" s="9"/>
    </row>
    <row r="29" spans="1:29" ht="18" customHeight="1">
      <c r="A29" s="9">
        <v>25</v>
      </c>
      <c r="B29" s="22" t="s">
        <v>164</v>
      </c>
      <c r="C29" s="22" t="s">
        <v>322</v>
      </c>
      <c r="D29" s="31" t="s">
        <v>165</v>
      </c>
      <c r="E29" s="31" t="s">
        <v>166</v>
      </c>
      <c r="F29" s="6" t="s">
        <v>3</v>
      </c>
      <c r="G29" s="7" t="str">
        <f t="shared" si="12"/>
        <v>ΟΚ</v>
      </c>
      <c r="H29" s="7"/>
      <c r="I29" s="7"/>
      <c r="J29" s="15">
        <v>24</v>
      </c>
      <c r="K29" s="9">
        <f t="shared" si="24"/>
        <v>408</v>
      </c>
      <c r="L29" s="9"/>
      <c r="M29" s="9">
        <f t="shared" si="25"/>
        <v>0</v>
      </c>
      <c r="N29" s="10"/>
      <c r="O29" s="11">
        <f t="shared" si="15"/>
        <v>0</v>
      </c>
      <c r="P29" s="11"/>
      <c r="Q29" s="11">
        <f t="shared" si="26"/>
        <v>0</v>
      </c>
      <c r="R29" s="9"/>
      <c r="S29" s="9">
        <f t="shared" si="17"/>
        <v>0</v>
      </c>
      <c r="T29" s="9"/>
      <c r="U29" s="9">
        <f t="shared" si="18"/>
        <v>0</v>
      </c>
      <c r="V29" s="9"/>
      <c r="W29" s="9">
        <f t="shared" si="19"/>
        <v>0</v>
      </c>
      <c r="X29" s="9">
        <v>1978</v>
      </c>
      <c r="Y29" s="9">
        <f t="shared" si="20"/>
        <v>40</v>
      </c>
      <c r="Z29" s="9">
        <f t="shared" si="21"/>
        <v>0</v>
      </c>
      <c r="AA29" s="12">
        <f t="shared" si="22"/>
        <v>75</v>
      </c>
      <c r="AB29" s="32">
        <f t="shared" si="23"/>
        <v>483</v>
      </c>
      <c r="AC29" s="9"/>
    </row>
    <row r="30" spans="1:29" ht="22.5" customHeight="1">
      <c r="A30" s="9">
        <v>25</v>
      </c>
      <c r="B30" s="22" t="s">
        <v>215</v>
      </c>
      <c r="C30" s="22" t="s">
        <v>347</v>
      </c>
      <c r="D30" s="31" t="s">
        <v>216</v>
      </c>
      <c r="E30" s="31" t="s">
        <v>52</v>
      </c>
      <c r="F30" s="6" t="s">
        <v>3</v>
      </c>
      <c r="G30" s="7" t="str">
        <f t="shared" si="12"/>
        <v>ΟΚ</v>
      </c>
      <c r="H30" s="7"/>
      <c r="I30" s="7"/>
      <c r="J30" s="15">
        <v>24</v>
      </c>
      <c r="K30" s="9">
        <f t="shared" si="24"/>
        <v>408</v>
      </c>
      <c r="L30" s="9"/>
      <c r="M30" s="9">
        <f t="shared" si="25"/>
        <v>0</v>
      </c>
      <c r="N30" s="10"/>
      <c r="O30" s="11">
        <f t="shared" si="15"/>
        <v>0</v>
      </c>
      <c r="P30" s="11"/>
      <c r="Q30" s="11">
        <f t="shared" si="26"/>
        <v>0</v>
      </c>
      <c r="R30" s="9"/>
      <c r="S30" s="9">
        <f t="shared" si="17"/>
        <v>0</v>
      </c>
      <c r="T30" s="9"/>
      <c r="U30" s="9">
        <f t="shared" si="18"/>
        <v>0</v>
      </c>
      <c r="V30" s="9"/>
      <c r="W30" s="9">
        <f t="shared" si="19"/>
        <v>0</v>
      </c>
      <c r="X30" s="9">
        <v>1978</v>
      </c>
      <c r="Y30" s="9">
        <f t="shared" si="20"/>
        <v>40</v>
      </c>
      <c r="Z30" s="9">
        <f t="shared" si="21"/>
        <v>0</v>
      </c>
      <c r="AA30" s="12">
        <f t="shared" si="22"/>
        <v>75</v>
      </c>
      <c r="AB30" s="32">
        <f t="shared" si="23"/>
        <v>483</v>
      </c>
      <c r="AC30" s="9"/>
    </row>
    <row r="31" spans="1:29" ht="18" customHeight="1">
      <c r="A31" s="9">
        <v>25</v>
      </c>
      <c r="B31" s="22" t="s">
        <v>90</v>
      </c>
      <c r="C31" s="22" t="s">
        <v>286</v>
      </c>
      <c r="D31" s="31" t="s">
        <v>91</v>
      </c>
      <c r="E31" s="31" t="s">
        <v>92</v>
      </c>
      <c r="F31" s="6" t="s">
        <v>3</v>
      </c>
      <c r="G31" s="7" t="str">
        <f t="shared" si="12"/>
        <v>ΟΚ</v>
      </c>
      <c r="H31" s="7"/>
      <c r="I31" s="7"/>
      <c r="J31" s="15">
        <v>24</v>
      </c>
      <c r="K31" s="9">
        <f t="shared" si="24"/>
        <v>408</v>
      </c>
      <c r="L31" s="9"/>
      <c r="M31" s="9">
        <f t="shared" si="25"/>
        <v>0</v>
      </c>
      <c r="N31" s="10"/>
      <c r="O31" s="11">
        <f t="shared" si="15"/>
        <v>0</v>
      </c>
      <c r="P31" s="11"/>
      <c r="Q31" s="11">
        <f t="shared" si="26"/>
        <v>0</v>
      </c>
      <c r="R31" s="9"/>
      <c r="S31" s="9">
        <f t="shared" si="17"/>
        <v>0</v>
      </c>
      <c r="T31" s="9"/>
      <c r="U31" s="9">
        <f t="shared" si="18"/>
        <v>0</v>
      </c>
      <c r="V31" s="9"/>
      <c r="W31" s="9">
        <f t="shared" si="19"/>
        <v>0</v>
      </c>
      <c r="X31" s="9">
        <v>1969</v>
      </c>
      <c r="Y31" s="9">
        <f t="shared" si="20"/>
        <v>49</v>
      </c>
      <c r="Z31" s="9">
        <f t="shared" si="21"/>
        <v>0</v>
      </c>
      <c r="AA31" s="12">
        <f t="shared" si="22"/>
        <v>75</v>
      </c>
      <c r="AB31" s="32">
        <f t="shared" si="23"/>
        <v>483</v>
      </c>
      <c r="AC31" s="9"/>
    </row>
    <row r="32" spans="1:29" ht="18" customHeight="1">
      <c r="A32" s="9">
        <v>29</v>
      </c>
      <c r="B32" s="22" t="s">
        <v>73</v>
      </c>
      <c r="C32" s="22" t="s">
        <v>280</v>
      </c>
      <c r="D32" s="31" t="s">
        <v>74</v>
      </c>
      <c r="E32" s="31" t="s">
        <v>75</v>
      </c>
      <c r="F32" s="6" t="s">
        <v>3</v>
      </c>
      <c r="G32" s="7" t="str">
        <f t="shared" si="12"/>
        <v>ΟΚ</v>
      </c>
      <c r="H32" s="7"/>
      <c r="I32" s="7" t="s">
        <v>3</v>
      </c>
      <c r="J32" s="15"/>
      <c r="K32" s="9">
        <f t="shared" si="24"/>
        <v>0</v>
      </c>
      <c r="L32" s="9"/>
      <c r="M32" s="9">
        <f t="shared" si="25"/>
        <v>0</v>
      </c>
      <c r="N32" s="10">
        <v>2</v>
      </c>
      <c r="O32" s="11">
        <f t="shared" si="15"/>
        <v>120</v>
      </c>
      <c r="P32" s="11"/>
      <c r="Q32" s="11">
        <f t="shared" si="26"/>
        <v>0</v>
      </c>
      <c r="R32" s="9"/>
      <c r="S32" s="9">
        <f t="shared" si="17"/>
        <v>0</v>
      </c>
      <c r="T32" s="9" t="s">
        <v>3</v>
      </c>
      <c r="U32" s="9">
        <f t="shared" si="18"/>
        <v>120</v>
      </c>
      <c r="V32" s="9">
        <v>8</v>
      </c>
      <c r="W32" s="9">
        <f t="shared" si="19"/>
        <v>160</v>
      </c>
      <c r="X32" s="9">
        <v>1969</v>
      </c>
      <c r="Y32" s="9">
        <f t="shared" si="20"/>
        <v>49</v>
      </c>
      <c r="Z32" s="9">
        <f t="shared" si="21"/>
        <v>0</v>
      </c>
      <c r="AA32" s="12">
        <f t="shared" si="22"/>
        <v>75</v>
      </c>
      <c r="AB32" s="32">
        <f t="shared" si="23"/>
        <v>475</v>
      </c>
      <c r="AC32" s="9"/>
    </row>
    <row r="33" spans="1:29" ht="18" customHeight="1">
      <c r="A33" s="9">
        <v>30</v>
      </c>
      <c r="B33" s="22" t="s">
        <v>44</v>
      </c>
      <c r="C33" s="22" t="s">
        <v>268</v>
      </c>
      <c r="D33" s="31" t="s">
        <v>45</v>
      </c>
      <c r="E33" s="31" t="s">
        <v>46</v>
      </c>
      <c r="F33" s="6" t="s">
        <v>3</v>
      </c>
      <c r="G33" s="7" t="str">
        <f t="shared" si="12"/>
        <v>ΟΚ</v>
      </c>
      <c r="H33" s="7"/>
      <c r="I33" s="7"/>
      <c r="J33" s="15">
        <v>19</v>
      </c>
      <c r="K33" s="9">
        <f t="shared" si="24"/>
        <v>323</v>
      </c>
      <c r="L33" s="9"/>
      <c r="M33" s="9">
        <f t="shared" si="25"/>
        <v>0</v>
      </c>
      <c r="N33" s="10">
        <v>1</v>
      </c>
      <c r="O33" s="11">
        <f t="shared" si="15"/>
        <v>60</v>
      </c>
      <c r="P33" s="11"/>
      <c r="Q33" s="11">
        <f t="shared" si="26"/>
        <v>0</v>
      </c>
      <c r="R33" s="9"/>
      <c r="S33" s="9">
        <f t="shared" si="17"/>
        <v>0</v>
      </c>
      <c r="T33" s="9"/>
      <c r="U33" s="9">
        <f t="shared" si="18"/>
        <v>0</v>
      </c>
      <c r="V33" s="9"/>
      <c r="W33" s="9">
        <f t="shared" si="19"/>
        <v>0</v>
      </c>
      <c r="X33" s="9">
        <v>1968</v>
      </c>
      <c r="Y33" s="9">
        <f t="shared" si="20"/>
        <v>50</v>
      </c>
      <c r="Z33" s="9">
        <f t="shared" si="21"/>
        <v>0</v>
      </c>
      <c r="AA33" s="12">
        <f t="shared" si="22"/>
        <v>75</v>
      </c>
      <c r="AB33" s="32">
        <f t="shared" si="23"/>
        <v>458</v>
      </c>
      <c r="AC33" s="9"/>
    </row>
    <row r="34" spans="1:29" ht="18" customHeight="1">
      <c r="A34" s="9">
        <v>31</v>
      </c>
      <c r="B34" s="22" t="s">
        <v>41</v>
      </c>
      <c r="C34" s="22" t="s">
        <v>267</v>
      </c>
      <c r="D34" s="31" t="s">
        <v>42</v>
      </c>
      <c r="E34" s="31" t="s">
        <v>43</v>
      </c>
      <c r="F34" s="6" t="s">
        <v>3</v>
      </c>
      <c r="G34" s="7" t="str">
        <f t="shared" si="12"/>
        <v>ΟΚ</v>
      </c>
      <c r="H34" s="7"/>
      <c r="I34" s="7"/>
      <c r="J34" s="15">
        <v>18</v>
      </c>
      <c r="K34" s="9">
        <f t="shared" si="24"/>
        <v>306</v>
      </c>
      <c r="L34" s="9"/>
      <c r="M34" s="9">
        <f t="shared" si="25"/>
        <v>0</v>
      </c>
      <c r="N34" s="10">
        <v>1</v>
      </c>
      <c r="O34" s="11">
        <f t="shared" si="15"/>
        <v>60</v>
      </c>
      <c r="P34" s="11"/>
      <c r="Q34" s="11">
        <f t="shared" si="26"/>
        <v>0</v>
      </c>
      <c r="R34" s="9"/>
      <c r="S34" s="9">
        <f t="shared" si="17"/>
        <v>0</v>
      </c>
      <c r="T34" s="9"/>
      <c r="U34" s="9">
        <f t="shared" si="18"/>
        <v>0</v>
      </c>
      <c r="V34" s="9"/>
      <c r="W34" s="9">
        <f t="shared" si="19"/>
        <v>0</v>
      </c>
      <c r="X34" s="9">
        <v>1976</v>
      </c>
      <c r="Y34" s="9">
        <f t="shared" si="20"/>
        <v>42</v>
      </c>
      <c r="Z34" s="9">
        <f t="shared" si="21"/>
        <v>0</v>
      </c>
      <c r="AA34" s="12">
        <f t="shared" si="22"/>
        <v>75</v>
      </c>
      <c r="AB34" s="32">
        <f t="shared" si="23"/>
        <v>441</v>
      </c>
      <c r="AC34" s="9"/>
    </row>
    <row r="35" spans="1:29" s="5" customFormat="1" ht="21.75" customHeight="1">
      <c r="A35" s="9">
        <v>32</v>
      </c>
      <c r="B35" s="28" t="s">
        <v>259</v>
      </c>
      <c r="C35" s="28" t="s">
        <v>260</v>
      </c>
      <c r="D35" s="37" t="s">
        <v>62</v>
      </c>
      <c r="E35" s="37" t="s">
        <v>63</v>
      </c>
      <c r="F35" s="6" t="s">
        <v>3</v>
      </c>
      <c r="G35" s="7" t="str">
        <f t="shared" si="12"/>
        <v>ΟΚ</v>
      </c>
      <c r="H35" s="7"/>
      <c r="I35" s="7"/>
      <c r="J35" s="15">
        <v>8</v>
      </c>
      <c r="K35" s="9">
        <f t="shared" si="24"/>
        <v>136</v>
      </c>
      <c r="L35" s="9"/>
      <c r="M35" s="9">
        <f t="shared" si="25"/>
        <v>0</v>
      </c>
      <c r="N35" s="10">
        <v>1</v>
      </c>
      <c r="O35" s="11">
        <f t="shared" si="15"/>
        <v>60</v>
      </c>
      <c r="P35" s="11"/>
      <c r="Q35" s="11">
        <f t="shared" si="26"/>
        <v>0</v>
      </c>
      <c r="R35" s="9" t="s">
        <v>3</v>
      </c>
      <c r="S35" s="9">
        <f t="shared" si="17"/>
        <v>170</v>
      </c>
      <c r="T35" s="9"/>
      <c r="U35" s="9">
        <f t="shared" si="18"/>
        <v>0</v>
      </c>
      <c r="V35" s="9">
        <v>1</v>
      </c>
      <c r="W35" s="9">
        <f t="shared" si="19"/>
        <v>20</v>
      </c>
      <c r="X35" s="9">
        <v>1991</v>
      </c>
      <c r="Y35" s="9">
        <f t="shared" si="20"/>
        <v>27</v>
      </c>
      <c r="Z35" s="9">
        <f t="shared" si="21"/>
        <v>50</v>
      </c>
      <c r="AA35" s="12">
        <f t="shared" si="22"/>
        <v>0</v>
      </c>
      <c r="AB35" s="32">
        <f t="shared" si="23"/>
        <v>436</v>
      </c>
      <c r="AC35" s="9"/>
    </row>
    <row r="36" spans="1:29" s="5" customFormat="1" ht="21.75" customHeight="1">
      <c r="A36" s="9">
        <v>33</v>
      </c>
      <c r="B36" s="22" t="s">
        <v>182</v>
      </c>
      <c r="C36" s="22" t="s">
        <v>333</v>
      </c>
      <c r="D36" s="31" t="s">
        <v>183</v>
      </c>
      <c r="E36" s="31" t="s">
        <v>86</v>
      </c>
      <c r="F36" s="6" t="s">
        <v>3</v>
      </c>
      <c r="G36" s="7" t="str">
        <f t="shared" si="12"/>
        <v>ΟΚ</v>
      </c>
      <c r="H36" s="7"/>
      <c r="I36" s="7"/>
      <c r="J36" s="15"/>
      <c r="K36" s="9">
        <f t="shared" si="24"/>
        <v>0</v>
      </c>
      <c r="L36" s="9"/>
      <c r="M36" s="9">
        <f t="shared" si="25"/>
        <v>0</v>
      </c>
      <c r="N36" s="10"/>
      <c r="O36" s="11">
        <f t="shared" si="15"/>
        <v>0</v>
      </c>
      <c r="P36" s="11">
        <v>3</v>
      </c>
      <c r="Q36" s="11">
        <f t="shared" si="26"/>
        <v>360</v>
      </c>
      <c r="R36" s="9"/>
      <c r="S36" s="9">
        <f t="shared" si="17"/>
        <v>0</v>
      </c>
      <c r="T36" s="9"/>
      <c r="U36" s="9">
        <f t="shared" si="18"/>
        <v>0</v>
      </c>
      <c r="V36" s="9"/>
      <c r="W36" s="9">
        <f t="shared" si="19"/>
        <v>0</v>
      </c>
      <c r="X36" s="9">
        <v>1972</v>
      </c>
      <c r="Y36" s="9">
        <f t="shared" si="20"/>
        <v>46</v>
      </c>
      <c r="Z36" s="9">
        <f t="shared" si="21"/>
        <v>0</v>
      </c>
      <c r="AA36" s="12">
        <f t="shared" si="22"/>
        <v>75</v>
      </c>
      <c r="AB36" s="32">
        <f t="shared" si="23"/>
        <v>435</v>
      </c>
      <c r="AC36" s="9"/>
    </row>
    <row r="37" spans="1:29" ht="18" customHeight="1">
      <c r="A37" s="9">
        <v>33</v>
      </c>
      <c r="B37" s="22" t="s">
        <v>32</v>
      </c>
      <c r="C37" s="22" t="s">
        <v>264</v>
      </c>
      <c r="D37" s="31" t="s">
        <v>33</v>
      </c>
      <c r="E37" s="31" t="s">
        <v>34</v>
      </c>
      <c r="F37" s="6" t="s">
        <v>3</v>
      </c>
      <c r="G37" s="7" t="str">
        <f t="shared" si="12"/>
        <v>ΟΚ</v>
      </c>
      <c r="H37" s="7"/>
      <c r="I37" s="7"/>
      <c r="J37" s="15"/>
      <c r="K37" s="9">
        <f t="shared" si="24"/>
        <v>0</v>
      </c>
      <c r="L37" s="9"/>
      <c r="M37" s="9">
        <f t="shared" si="25"/>
        <v>0</v>
      </c>
      <c r="N37" s="10"/>
      <c r="O37" s="11">
        <f t="shared" si="15"/>
        <v>0</v>
      </c>
      <c r="P37" s="11">
        <v>3</v>
      </c>
      <c r="Q37" s="11">
        <f t="shared" si="26"/>
        <v>360</v>
      </c>
      <c r="R37" s="9"/>
      <c r="S37" s="9">
        <f t="shared" si="17"/>
        <v>0</v>
      </c>
      <c r="T37" s="9"/>
      <c r="U37" s="9">
        <f t="shared" si="18"/>
        <v>0</v>
      </c>
      <c r="V37" s="9"/>
      <c r="W37" s="9">
        <f t="shared" si="19"/>
        <v>0</v>
      </c>
      <c r="X37" s="9">
        <v>1974</v>
      </c>
      <c r="Y37" s="9">
        <f t="shared" si="20"/>
        <v>44</v>
      </c>
      <c r="Z37" s="9">
        <f t="shared" si="21"/>
        <v>0</v>
      </c>
      <c r="AA37" s="12">
        <f t="shared" si="22"/>
        <v>75</v>
      </c>
      <c r="AB37" s="32">
        <f t="shared" si="23"/>
        <v>435</v>
      </c>
      <c r="AC37" s="9"/>
    </row>
    <row r="38" spans="1:29" ht="18" customHeight="1">
      <c r="A38" s="9">
        <v>35</v>
      </c>
      <c r="B38" s="22" t="s">
        <v>176</v>
      </c>
      <c r="C38" s="22" t="s">
        <v>328</v>
      </c>
      <c r="D38" s="31" t="s">
        <v>177</v>
      </c>
      <c r="E38" s="31" t="s">
        <v>178</v>
      </c>
      <c r="F38" s="6" t="s">
        <v>3</v>
      </c>
      <c r="G38" s="7" t="str">
        <f t="shared" si="12"/>
        <v>ΟΚ</v>
      </c>
      <c r="H38" s="7"/>
      <c r="I38" s="7"/>
      <c r="J38" s="15">
        <v>21</v>
      </c>
      <c r="K38" s="9">
        <f t="shared" si="24"/>
        <v>357</v>
      </c>
      <c r="L38" s="9"/>
      <c r="M38" s="9">
        <f t="shared" si="25"/>
        <v>0</v>
      </c>
      <c r="N38" s="10"/>
      <c r="O38" s="11">
        <f t="shared" si="15"/>
        <v>0</v>
      </c>
      <c r="P38" s="11"/>
      <c r="Q38" s="11">
        <f t="shared" si="26"/>
        <v>0</v>
      </c>
      <c r="R38" s="9"/>
      <c r="S38" s="9">
        <f t="shared" si="17"/>
        <v>0</v>
      </c>
      <c r="T38" s="9"/>
      <c r="U38" s="9">
        <f t="shared" si="18"/>
        <v>0</v>
      </c>
      <c r="V38" s="9"/>
      <c r="W38" s="9">
        <f t="shared" si="19"/>
        <v>0</v>
      </c>
      <c r="X38" s="9">
        <v>1963</v>
      </c>
      <c r="Y38" s="9">
        <f t="shared" si="20"/>
        <v>55</v>
      </c>
      <c r="Z38" s="9">
        <f t="shared" si="21"/>
        <v>0</v>
      </c>
      <c r="AA38" s="12">
        <f t="shared" si="22"/>
        <v>75</v>
      </c>
      <c r="AB38" s="32">
        <f t="shared" si="23"/>
        <v>432</v>
      </c>
      <c r="AC38" s="9"/>
    </row>
    <row r="39" spans="1:29" ht="18" customHeight="1">
      <c r="A39" s="9">
        <v>36</v>
      </c>
      <c r="B39" s="22" t="s">
        <v>47</v>
      </c>
      <c r="C39" s="22" t="s">
        <v>269</v>
      </c>
      <c r="D39" s="31" t="s">
        <v>48</v>
      </c>
      <c r="E39" s="31" t="s">
        <v>49</v>
      </c>
      <c r="F39" s="6" t="s">
        <v>3</v>
      </c>
      <c r="G39" s="7" t="str">
        <f t="shared" si="12"/>
        <v>ΟΚ</v>
      </c>
      <c r="H39" s="7"/>
      <c r="I39" s="7"/>
      <c r="J39" s="15">
        <v>12</v>
      </c>
      <c r="K39" s="9">
        <f t="shared" si="24"/>
        <v>204</v>
      </c>
      <c r="L39" s="9"/>
      <c r="M39" s="9">
        <f t="shared" si="25"/>
        <v>0</v>
      </c>
      <c r="N39" s="10">
        <v>1</v>
      </c>
      <c r="O39" s="11">
        <f t="shared" si="15"/>
        <v>60</v>
      </c>
      <c r="P39" s="11"/>
      <c r="Q39" s="11">
        <f t="shared" si="26"/>
        <v>0</v>
      </c>
      <c r="R39" s="9"/>
      <c r="S39" s="9">
        <f t="shared" si="17"/>
        <v>0</v>
      </c>
      <c r="T39" s="9"/>
      <c r="U39" s="9">
        <f t="shared" si="18"/>
        <v>0</v>
      </c>
      <c r="V39" s="9">
        <v>4</v>
      </c>
      <c r="W39" s="9">
        <f t="shared" si="19"/>
        <v>80</v>
      </c>
      <c r="X39" s="9">
        <v>1972</v>
      </c>
      <c r="Y39" s="9">
        <f t="shared" si="20"/>
        <v>46</v>
      </c>
      <c r="Z39" s="9">
        <f t="shared" si="21"/>
        <v>0</v>
      </c>
      <c r="AA39" s="12">
        <f t="shared" si="22"/>
        <v>75</v>
      </c>
      <c r="AB39" s="32">
        <f t="shared" si="23"/>
        <v>419</v>
      </c>
      <c r="AC39" s="9"/>
    </row>
    <row r="40" spans="1:29" ht="18" customHeight="1">
      <c r="A40" s="9">
        <v>37</v>
      </c>
      <c r="B40" s="22" t="s">
        <v>193</v>
      </c>
      <c r="C40" s="22" t="s">
        <v>339</v>
      </c>
      <c r="D40" s="31" t="s">
        <v>194</v>
      </c>
      <c r="E40" s="31" t="s">
        <v>25</v>
      </c>
      <c r="F40" s="6" t="s">
        <v>3</v>
      </c>
      <c r="G40" s="7" t="str">
        <f t="shared" si="12"/>
        <v>ΟΚ</v>
      </c>
      <c r="H40" s="7"/>
      <c r="I40" s="7" t="s">
        <v>3</v>
      </c>
      <c r="J40" s="15"/>
      <c r="K40" s="9">
        <f t="shared" si="24"/>
        <v>0</v>
      </c>
      <c r="L40" s="9"/>
      <c r="M40" s="9">
        <f t="shared" si="25"/>
        <v>0</v>
      </c>
      <c r="N40" s="10"/>
      <c r="O40" s="11">
        <f t="shared" si="15"/>
        <v>0</v>
      </c>
      <c r="P40" s="11">
        <v>3</v>
      </c>
      <c r="Q40" s="11">
        <f t="shared" si="26"/>
        <v>360</v>
      </c>
      <c r="R40" s="9"/>
      <c r="S40" s="9">
        <f t="shared" si="17"/>
        <v>0</v>
      </c>
      <c r="T40" s="9"/>
      <c r="U40" s="9">
        <f t="shared" si="18"/>
        <v>0</v>
      </c>
      <c r="V40" s="9"/>
      <c r="W40" s="9">
        <f t="shared" si="19"/>
        <v>0</v>
      </c>
      <c r="X40" s="9">
        <v>1982</v>
      </c>
      <c r="Y40" s="9">
        <f t="shared" si="20"/>
        <v>36</v>
      </c>
      <c r="Z40" s="9">
        <f t="shared" si="21"/>
        <v>50</v>
      </c>
      <c r="AA40" s="12">
        <f t="shared" si="22"/>
        <v>0</v>
      </c>
      <c r="AB40" s="32">
        <f t="shared" si="23"/>
        <v>410</v>
      </c>
      <c r="AC40" s="9"/>
    </row>
    <row r="41" spans="1:29" ht="18" customHeight="1">
      <c r="A41" s="9">
        <v>38</v>
      </c>
      <c r="B41" s="36" t="s">
        <v>192</v>
      </c>
      <c r="C41" s="36" t="s">
        <v>338</v>
      </c>
      <c r="D41" s="37" t="s">
        <v>191</v>
      </c>
      <c r="E41" s="37" t="s">
        <v>148</v>
      </c>
      <c r="F41" s="38" t="s">
        <v>3</v>
      </c>
      <c r="G41" s="39" t="str">
        <f t="shared" si="12"/>
        <v>ΟΚ</v>
      </c>
      <c r="H41" s="39"/>
      <c r="I41" s="39" t="s">
        <v>3</v>
      </c>
      <c r="J41" s="40"/>
      <c r="K41" s="33">
        <f t="shared" si="24"/>
        <v>0</v>
      </c>
      <c r="L41" s="33"/>
      <c r="M41" s="33">
        <f t="shared" si="25"/>
        <v>0</v>
      </c>
      <c r="N41" s="38"/>
      <c r="O41" s="33">
        <f t="shared" si="15"/>
        <v>0</v>
      </c>
      <c r="P41" s="33"/>
      <c r="Q41" s="33">
        <f t="shared" si="26"/>
        <v>0</v>
      </c>
      <c r="R41" s="33" t="s">
        <v>3</v>
      </c>
      <c r="S41" s="33">
        <f t="shared" si="17"/>
        <v>170</v>
      </c>
      <c r="T41" s="33"/>
      <c r="U41" s="33">
        <f t="shared" si="18"/>
        <v>0</v>
      </c>
      <c r="V41" s="33">
        <v>8</v>
      </c>
      <c r="W41" s="33">
        <f t="shared" si="19"/>
        <v>160</v>
      </c>
      <c r="X41" s="33">
        <v>1962</v>
      </c>
      <c r="Y41" s="33">
        <f t="shared" si="20"/>
        <v>56</v>
      </c>
      <c r="Z41" s="33">
        <f t="shared" si="21"/>
        <v>0</v>
      </c>
      <c r="AA41" s="41">
        <f t="shared" si="22"/>
        <v>75</v>
      </c>
      <c r="AB41" s="42">
        <f t="shared" si="23"/>
        <v>405</v>
      </c>
      <c r="AC41" s="36"/>
    </row>
    <row r="42" spans="1:29" ht="18" customHeight="1">
      <c r="A42" s="9">
        <v>39</v>
      </c>
      <c r="B42" s="22" t="s">
        <v>143</v>
      </c>
      <c r="C42" s="22" t="s">
        <v>315</v>
      </c>
      <c r="D42" s="31" t="s">
        <v>144</v>
      </c>
      <c r="E42" s="31" t="s">
        <v>145</v>
      </c>
      <c r="F42" s="6" t="s">
        <v>3</v>
      </c>
      <c r="G42" s="7" t="str">
        <f t="shared" si="12"/>
        <v>ΟΚ</v>
      </c>
      <c r="H42" s="7"/>
      <c r="I42" s="7"/>
      <c r="J42" s="15">
        <v>2</v>
      </c>
      <c r="K42" s="9">
        <f t="shared" si="24"/>
        <v>34</v>
      </c>
      <c r="L42" s="9"/>
      <c r="M42" s="9">
        <f t="shared" si="25"/>
        <v>0</v>
      </c>
      <c r="N42" s="10">
        <v>2</v>
      </c>
      <c r="O42" s="11">
        <f t="shared" si="15"/>
        <v>120</v>
      </c>
      <c r="P42" s="11"/>
      <c r="Q42" s="11">
        <f t="shared" si="26"/>
        <v>0</v>
      </c>
      <c r="R42" s="9"/>
      <c r="S42" s="9">
        <f t="shared" si="17"/>
        <v>0</v>
      </c>
      <c r="T42" s="9"/>
      <c r="U42" s="9">
        <f t="shared" si="18"/>
        <v>0</v>
      </c>
      <c r="V42" s="9">
        <v>8</v>
      </c>
      <c r="W42" s="9">
        <f t="shared" si="19"/>
        <v>160</v>
      </c>
      <c r="X42" s="9">
        <v>1976</v>
      </c>
      <c r="Y42" s="9">
        <f t="shared" si="20"/>
        <v>42</v>
      </c>
      <c r="Z42" s="9">
        <f t="shared" si="21"/>
        <v>0</v>
      </c>
      <c r="AA42" s="12">
        <f t="shared" si="22"/>
        <v>75</v>
      </c>
      <c r="AB42" s="32">
        <f t="shared" si="23"/>
        <v>389</v>
      </c>
      <c r="AC42" s="9"/>
    </row>
    <row r="43" spans="1:29" ht="18" customHeight="1">
      <c r="A43" s="9">
        <v>40</v>
      </c>
      <c r="B43" s="22" t="s">
        <v>173</v>
      </c>
      <c r="C43" s="22" t="s">
        <v>327</v>
      </c>
      <c r="D43" s="31" t="s">
        <v>174</v>
      </c>
      <c r="E43" s="31" t="s">
        <v>175</v>
      </c>
      <c r="F43" s="6" t="s">
        <v>3</v>
      </c>
      <c r="G43" s="7" t="str">
        <f t="shared" si="12"/>
        <v>ΟΚ</v>
      </c>
      <c r="H43" s="7"/>
      <c r="I43" s="7"/>
      <c r="J43" s="15"/>
      <c r="K43" s="9">
        <f t="shared" si="24"/>
        <v>0</v>
      </c>
      <c r="L43" s="9"/>
      <c r="M43" s="9">
        <f t="shared" si="25"/>
        <v>0</v>
      </c>
      <c r="N43" s="10">
        <v>1</v>
      </c>
      <c r="O43" s="11">
        <f t="shared" si="15"/>
        <v>60</v>
      </c>
      <c r="P43" s="11"/>
      <c r="Q43" s="11">
        <f t="shared" si="26"/>
        <v>0</v>
      </c>
      <c r="R43" s="9" t="s">
        <v>3</v>
      </c>
      <c r="S43" s="9">
        <f t="shared" si="17"/>
        <v>170</v>
      </c>
      <c r="T43" s="9"/>
      <c r="U43" s="9">
        <f t="shared" si="18"/>
        <v>0</v>
      </c>
      <c r="V43" s="9">
        <v>4</v>
      </c>
      <c r="W43" s="9">
        <f t="shared" si="19"/>
        <v>80</v>
      </c>
      <c r="X43" s="9">
        <v>1978</v>
      </c>
      <c r="Y43" s="9">
        <f t="shared" si="20"/>
        <v>40</v>
      </c>
      <c r="Z43" s="9">
        <f t="shared" si="21"/>
        <v>0</v>
      </c>
      <c r="AA43" s="12">
        <f t="shared" si="22"/>
        <v>75</v>
      </c>
      <c r="AB43" s="32">
        <f t="shared" si="23"/>
        <v>385</v>
      </c>
      <c r="AC43" s="9"/>
    </row>
    <row r="44" spans="1:29" ht="18" customHeight="1">
      <c r="A44" s="9">
        <v>41</v>
      </c>
      <c r="B44" s="36" t="s">
        <v>23</v>
      </c>
      <c r="C44" s="36" t="s">
        <v>261</v>
      </c>
      <c r="D44" s="37" t="s">
        <v>24</v>
      </c>
      <c r="E44" s="37" t="s">
        <v>25</v>
      </c>
      <c r="F44" s="38" t="s">
        <v>3</v>
      </c>
      <c r="G44" s="39" t="str">
        <f aca="true" t="shared" si="27" ref="G44:G75">IF(F44="ΝΑΙ","ΟΚ","ΑΠΟΡΡΙΠΤΕΤΑΙ")</f>
        <v>ΟΚ</v>
      </c>
      <c r="H44" s="39"/>
      <c r="I44" s="39" t="s">
        <v>3</v>
      </c>
      <c r="J44" s="40"/>
      <c r="K44" s="33">
        <f t="shared" si="24"/>
        <v>0</v>
      </c>
      <c r="L44" s="33"/>
      <c r="M44" s="33">
        <f t="shared" si="25"/>
        <v>0</v>
      </c>
      <c r="N44" s="38">
        <v>2</v>
      </c>
      <c r="O44" s="33">
        <f aca="true" t="shared" si="28" ref="O44:O75">N44*60</f>
        <v>120</v>
      </c>
      <c r="P44" s="33"/>
      <c r="Q44" s="33">
        <f t="shared" si="26"/>
        <v>0</v>
      </c>
      <c r="R44" s="33"/>
      <c r="S44" s="33">
        <f aca="true" t="shared" si="29" ref="S44:S75">IF(R44="ΝΑΙ",170,0)</f>
        <v>0</v>
      </c>
      <c r="T44" s="33"/>
      <c r="U44" s="33">
        <f aca="true" t="shared" si="30" ref="U44:U75">IF(T44="ΝΑΙ",120,0)</f>
        <v>0</v>
      </c>
      <c r="V44" s="33">
        <v>8</v>
      </c>
      <c r="W44" s="33">
        <f aca="true" t="shared" si="31" ref="W44:W75">V44*20</f>
        <v>160</v>
      </c>
      <c r="X44" s="33">
        <v>1967</v>
      </c>
      <c r="Y44" s="33">
        <f aca="true" t="shared" si="32" ref="Y44:Y75">2018-X44</f>
        <v>51</v>
      </c>
      <c r="Z44" s="33">
        <f>IF(AND(Y44&gt;=24,Y44&lt;=40),50,0)</f>
        <v>0</v>
      </c>
      <c r="AA44" s="41">
        <f aca="true" t="shared" si="33" ref="AA44:AA75">IF(AND(Y44&gt;=40,Y44&lt;=100),75,0)</f>
        <v>75</v>
      </c>
      <c r="AB44" s="42">
        <f aca="true" t="shared" si="34" ref="AB44:AB75">K44+M44+O44+Q44+S44+U44+W44+Z44+AA44</f>
        <v>355</v>
      </c>
      <c r="AC44" s="36"/>
    </row>
    <row r="45" spans="1:29" ht="18" customHeight="1">
      <c r="A45" s="9">
        <v>41</v>
      </c>
      <c r="B45" s="22" t="s">
        <v>184</v>
      </c>
      <c r="C45" s="22" t="s">
        <v>334</v>
      </c>
      <c r="D45" s="31" t="s">
        <v>185</v>
      </c>
      <c r="E45" s="31" t="s">
        <v>92</v>
      </c>
      <c r="F45" s="6" t="s">
        <v>3</v>
      </c>
      <c r="G45" s="7" t="str">
        <f t="shared" si="27"/>
        <v>ΟΚ</v>
      </c>
      <c r="H45" s="7"/>
      <c r="I45" s="7"/>
      <c r="J45" s="15"/>
      <c r="K45" s="9">
        <f t="shared" si="24"/>
        <v>0</v>
      </c>
      <c r="L45" s="9"/>
      <c r="M45" s="9">
        <f t="shared" si="25"/>
        <v>0</v>
      </c>
      <c r="N45" s="10">
        <v>2</v>
      </c>
      <c r="O45" s="11">
        <f t="shared" si="28"/>
        <v>120</v>
      </c>
      <c r="P45" s="11"/>
      <c r="Q45" s="11">
        <f t="shared" si="26"/>
        <v>0</v>
      </c>
      <c r="R45" s="9"/>
      <c r="S45" s="9">
        <f t="shared" si="29"/>
        <v>0</v>
      </c>
      <c r="T45" s="9"/>
      <c r="U45" s="9">
        <f t="shared" si="30"/>
        <v>0</v>
      </c>
      <c r="V45" s="9">
        <v>8</v>
      </c>
      <c r="W45" s="9">
        <f t="shared" si="31"/>
        <v>160</v>
      </c>
      <c r="X45" s="9">
        <v>1973</v>
      </c>
      <c r="Y45" s="9">
        <f t="shared" si="32"/>
        <v>45</v>
      </c>
      <c r="Z45" s="9">
        <f aca="true" t="shared" si="35" ref="Z45:Z76">IF(AND(Y45&gt;24,Y45&lt;40),50,0)</f>
        <v>0</v>
      </c>
      <c r="AA45" s="12">
        <f t="shared" si="33"/>
        <v>75</v>
      </c>
      <c r="AB45" s="32">
        <f t="shared" si="34"/>
        <v>355</v>
      </c>
      <c r="AC45" s="9"/>
    </row>
    <row r="46" spans="1:29" ht="18" customHeight="1">
      <c r="A46" s="9">
        <v>41</v>
      </c>
      <c r="B46" s="22" t="s">
        <v>197</v>
      </c>
      <c r="C46" s="22" t="s">
        <v>341</v>
      </c>
      <c r="D46" s="31" t="s">
        <v>198</v>
      </c>
      <c r="E46" s="31" t="s">
        <v>199</v>
      </c>
      <c r="F46" s="6" t="s">
        <v>3</v>
      </c>
      <c r="G46" s="7" t="str">
        <f t="shared" si="27"/>
        <v>ΟΚ</v>
      </c>
      <c r="H46" s="7"/>
      <c r="I46" s="7" t="s">
        <v>3</v>
      </c>
      <c r="J46" s="15"/>
      <c r="K46" s="9">
        <f t="shared" si="24"/>
        <v>0</v>
      </c>
      <c r="L46" s="9"/>
      <c r="M46" s="9">
        <f t="shared" si="25"/>
        <v>0</v>
      </c>
      <c r="N46" s="10">
        <v>2</v>
      </c>
      <c r="O46" s="11">
        <f t="shared" si="28"/>
        <v>120</v>
      </c>
      <c r="P46" s="11"/>
      <c r="Q46" s="11">
        <f t="shared" si="26"/>
        <v>0</v>
      </c>
      <c r="R46" s="9"/>
      <c r="S46" s="9">
        <f t="shared" si="29"/>
        <v>0</v>
      </c>
      <c r="T46" s="9"/>
      <c r="U46" s="9">
        <f t="shared" si="30"/>
        <v>0</v>
      </c>
      <c r="V46" s="9">
        <v>8</v>
      </c>
      <c r="W46" s="9">
        <f t="shared" si="31"/>
        <v>160</v>
      </c>
      <c r="X46" s="9">
        <v>1965</v>
      </c>
      <c r="Y46" s="9">
        <f t="shared" si="32"/>
        <v>53</v>
      </c>
      <c r="Z46" s="9">
        <f t="shared" si="35"/>
        <v>0</v>
      </c>
      <c r="AA46" s="12">
        <f t="shared" si="33"/>
        <v>75</v>
      </c>
      <c r="AB46" s="32">
        <f t="shared" si="34"/>
        <v>355</v>
      </c>
      <c r="AC46" s="9"/>
    </row>
    <row r="47" spans="1:29" s="5" customFormat="1" ht="21.75" customHeight="1">
      <c r="A47" s="9">
        <v>41</v>
      </c>
      <c r="B47" s="22" t="s">
        <v>229</v>
      </c>
      <c r="C47" s="22" t="s">
        <v>356</v>
      </c>
      <c r="D47" s="31" t="s">
        <v>230</v>
      </c>
      <c r="E47" s="31" t="s">
        <v>40</v>
      </c>
      <c r="F47" s="6" t="s">
        <v>3</v>
      </c>
      <c r="G47" s="7" t="str">
        <f t="shared" si="27"/>
        <v>ΟΚ</v>
      </c>
      <c r="H47" s="7"/>
      <c r="I47" s="7"/>
      <c r="J47" s="15"/>
      <c r="K47" s="9">
        <f t="shared" si="24"/>
        <v>0</v>
      </c>
      <c r="L47" s="9"/>
      <c r="M47" s="9">
        <f t="shared" si="25"/>
        <v>0</v>
      </c>
      <c r="N47" s="10">
        <v>2</v>
      </c>
      <c r="O47" s="11">
        <f t="shared" si="28"/>
        <v>120</v>
      </c>
      <c r="P47" s="11"/>
      <c r="Q47" s="11">
        <f t="shared" si="26"/>
        <v>0</v>
      </c>
      <c r="R47" s="9"/>
      <c r="S47" s="9">
        <f t="shared" si="29"/>
        <v>0</v>
      </c>
      <c r="T47" s="9"/>
      <c r="U47" s="9">
        <f t="shared" si="30"/>
        <v>0</v>
      </c>
      <c r="V47" s="9">
        <v>8</v>
      </c>
      <c r="W47" s="9">
        <f t="shared" si="31"/>
        <v>160</v>
      </c>
      <c r="X47" s="9">
        <v>1971</v>
      </c>
      <c r="Y47" s="9">
        <f t="shared" si="32"/>
        <v>47</v>
      </c>
      <c r="Z47" s="9">
        <f t="shared" si="35"/>
        <v>0</v>
      </c>
      <c r="AA47" s="12">
        <f t="shared" si="33"/>
        <v>75</v>
      </c>
      <c r="AB47" s="32">
        <f t="shared" si="34"/>
        <v>355</v>
      </c>
      <c r="AC47" s="9"/>
    </row>
    <row r="48" spans="1:29" ht="18" customHeight="1">
      <c r="A48" s="9">
        <v>45</v>
      </c>
      <c r="B48" s="22" t="s">
        <v>87</v>
      </c>
      <c r="C48" s="22" t="s">
        <v>285</v>
      </c>
      <c r="D48" s="31" t="s">
        <v>88</v>
      </c>
      <c r="E48" s="31" t="s">
        <v>89</v>
      </c>
      <c r="F48" s="6" t="s">
        <v>3</v>
      </c>
      <c r="G48" s="7" t="str">
        <f t="shared" si="27"/>
        <v>ΟΚ</v>
      </c>
      <c r="H48" s="7"/>
      <c r="I48" s="7"/>
      <c r="J48" s="15"/>
      <c r="K48" s="9">
        <f t="shared" si="24"/>
        <v>0</v>
      </c>
      <c r="L48" s="9"/>
      <c r="M48" s="9">
        <f t="shared" si="25"/>
        <v>0</v>
      </c>
      <c r="N48" s="10">
        <v>1</v>
      </c>
      <c r="O48" s="11">
        <f t="shared" si="28"/>
        <v>60</v>
      </c>
      <c r="P48" s="11"/>
      <c r="Q48" s="11">
        <f t="shared" si="26"/>
        <v>0</v>
      </c>
      <c r="R48" s="9" t="s">
        <v>3</v>
      </c>
      <c r="S48" s="9">
        <f t="shared" si="29"/>
        <v>170</v>
      </c>
      <c r="T48" s="9"/>
      <c r="U48" s="9">
        <f t="shared" si="30"/>
        <v>0</v>
      </c>
      <c r="V48" s="9">
        <v>2</v>
      </c>
      <c r="W48" s="9">
        <f t="shared" si="31"/>
        <v>40</v>
      </c>
      <c r="X48" s="9">
        <v>1973</v>
      </c>
      <c r="Y48" s="9">
        <f t="shared" si="32"/>
        <v>45</v>
      </c>
      <c r="Z48" s="9">
        <f t="shared" si="35"/>
        <v>0</v>
      </c>
      <c r="AA48" s="12">
        <f t="shared" si="33"/>
        <v>75</v>
      </c>
      <c r="AB48" s="32">
        <f t="shared" si="34"/>
        <v>345</v>
      </c>
      <c r="AC48" s="9"/>
    </row>
    <row r="49" spans="1:29" ht="18" customHeight="1">
      <c r="A49" s="9">
        <v>45</v>
      </c>
      <c r="B49" s="22" t="s">
        <v>146</v>
      </c>
      <c r="C49" s="22" t="s">
        <v>316</v>
      </c>
      <c r="D49" s="31" t="s">
        <v>147</v>
      </c>
      <c r="E49" s="31" t="s">
        <v>148</v>
      </c>
      <c r="F49" s="6" t="s">
        <v>3</v>
      </c>
      <c r="G49" s="7" t="str">
        <f t="shared" si="27"/>
        <v>ΟΚ</v>
      </c>
      <c r="H49" s="7"/>
      <c r="I49" s="7"/>
      <c r="J49" s="15"/>
      <c r="K49" s="9">
        <f t="shared" si="24"/>
        <v>0</v>
      </c>
      <c r="L49" s="9"/>
      <c r="M49" s="9">
        <f t="shared" si="25"/>
        <v>0</v>
      </c>
      <c r="N49" s="10">
        <v>1</v>
      </c>
      <c r="O49" s="11">
        <f t="shared" si="28"/>
        <v>60</v>
      </c>
      <c r="P49" s="11"/>
      <c r="Q49" s="11">
        <f t="shared" si="26"/>
        <v>0</v>
      </c>
      <c r="R49" s="9" t="s">
        <v>3</v>
      </c>
      <c r="S49" s="9">
        <f t="shared" si="29"/>
        <v>170</v>
      </c>
      <c r="T49" s="9"/>
      <c r="U49" s="9">
        <f t="shared" si="30"/>
        <v>0</v>
      </c>
      <c r="V49" s="9">
        <v>2</v>
      </c>
      <c r="W49" s="9">
        <f t="shared" si="31"/>
        <v>40</v>
      </c>
      <c r="X49" s="9">
        <v>1978</v>
      </c>
      <c r="Y49" s="9">
        <f t="shared" si="32"/>
        <v>40</v>
      </c>
      <c r="Z49" s="9">
        <f t="shared" si="35"/>
        <v>0</v>
      </c>
      <c r="AA49" s="12">
        <f t="shared" si="33"/>
        <v>75</v>
      </c>
      <c r="AB49" s="32">
        <f t="shared" si="34"/>
        <v>345</v>
      </c>
      <c r="AC49" s="9"/>
    </row>
    <row r="50" spans="1:29" ht="18" customHeight="1">
      <c r="A50" s="9">
        <v>47</v>
      </c>
      <c r="B50" s="36" t="s">
        <v>35</v>
      </c>
      <c r="C50" s="36" t="s">
        <v>265</v>
      </c>
      <c r="D50" s="37" t="s">
        <v>36</v>
      </c>
      <c r="E50" s="37" t="s">
        <v>37</v>
      </c>
      <c r="F50" s="38" t="s">
        <v>3</v>
      </c>
      <c r="G50" s="39" t="str">
        <f t="shared" si="27"/>
        <v>ΟΚ</v>
      </c>
      <c r="H50" s="39"/>
      <c r="I50" s="39" t="s">
        <v>3</v>
      </c>
      <c r="J50" s="40"/>
      <c r="K50" s="33">
        <f t="shared" si="24"/>
        <v>0</v>
      </c>
      <c r="L50" s="33"/>
      <c r="M50" s="33">
        <f t="shared" si="25"/>
        <v>0</v>
      </c>
      <c r="N50" s="38"/>
      <c r="O50" s="33">
        <f t="shared" si="28"/>
        <v>0</v>
      </c>
      <c r="P50" s="33"/>
      <c r="Q50" s="33">
        <f t="shared" si="26"/>
        <v>0</v>
      </c>
      <c r="R50" s="33" t="s">
        <v>3</v>
      </c>
      <c r="S50" s="33">
        <f t="shared" si="29"/>
        <v>170</v>
      </c>
      <c r="T50" s="33"/>
      <c r="U50" s="33">
        <f t="shared" si="30"/>
        <v>0</v>
      </c>
      <c r="V50" s="33">
        <v>6</v>
      </c>
      <c r="W50" s="33">
        <f t="shared" si="31"/>
        <v>120</v>
      </c>
      <c r="X50" s="33">
        <v>1993</v>
      </c>
      <c r="Y50" s="33">
        <f t="shared" si="32"/>
        <v>25</v>
      </c>
      <c r="Z50" s="33">
        <f t="shared" si="35"/>
        <v>50</v>
      </c>
      <c r="AA50" s="41">
        <f t="shared" si="33"/>
        <v>0</v>
      </c>
      <c r="AB50" s="42">
        <f t="shared" si="34"/>
        <v>340</v>
      </c>
      <c r="AC50" s="36"/>
    </row>
    <row r="51" spans="1:29" ht="18" customHeight="1">
      <c r="A51" s="9">
        <v>47</v>
      </c>
      <c r="B51" s="36" t="s">
        <v>190</v>
      </c>
      <c r="C51" s="36" t="s">
        <v>337</v>
      </c>
      <c r="D51" s="37" t="s">
        <v>191</v>
      </c>
      <c r="E51" s="37" t="s">
        <v>66</v>
      </c>
      <c r="F51" s="38" t="s">
        <v>3</v>
      </c>
      <c r="G51" s="39" t="str">
        <f t="shared" si="27"/>
        <v>ΟΚ</v>
      </c>
      <c r="H51" s="39"/>
      <c r="I51" s="39" t="s">
        <v>3</v>
      </c>
      <c r="J51" s="40"/>
      <c r="K51" s="33">
        <f t="shared" si="24"/>
        <v>0</v>
      </c>
      <c r="L51" s="33"/>
      <c r="M51" s="33">
        <f t="shared" si="25"/>
        <v>0</v>
      </c>
      <c r="N51" s="38"/>
      <c r="O51" s="33">
        <f t="shared" si="28"/>
        <v>0</v>
      </c>
      <c r="P51" s="33"/>
      <c r="Q51" s="33">
        <f t="shared" si="26"/>
        <v>0</v>
      </c>
      <c r="R51" s="33" t="s">
        <v>3</v>
      </c>
      <c r="S51" s="33">
        <f t="shared" si="29"/>
        <v>170</v>
      </c>
      <c r="T51" s="33"/>
      <c r="U51" s="33">
        <f t="shared" si="30"/>
        <v>0</v>
      </c>
      <c r="V51" s="33">
        <v>6</v>
      </c>
      <c r="W51" s="33">
        <f t="shared" si="31"/>
        <v>120</v>
      </c>
      <c r="X51" s="33">
        <v>1983</v>
      </c>
      <c r="Y51" s="33">
        <f t="shared" si="32"/>
        <v>35</v>
      </c>
      <c r="Z51" s="33">
        <f t="shared" si="35"/>
        <v>50</v>
      </c>
      <c r="AA51" s="41">
        <f t="shared" si="33"/>
        <v>0</v>
      </c>
      <c r="AB51" s="42">
        <f t="shared" si="34"/>
        <v>340</v>
      </c>
      <c r="AC51" s="36"/>
    </row>
    <row r="52" spans="1:29" ht="18" customHeight="1">
      <c r="A52" s="9">
        <v>49</v>
      </c>
      <c r="B52" s="36" t="s">
        <v>126</v>
      </c>
      <c r="C52" s="36" t="s">
        <v>305</v>
      </c>
      <c r="D52" s="37" t="s">
        <v>127</v>
      </c>
      <c r="E52" s="37" t="s">
        <v>119</v>
      </c>
      <c r="F52" s="38" t="s">
        <v>3</v>
      </c>
      <c r="G52" s="39" t="str">
        <f t="shared" si="27"/>
        <v>ΟΚ</v>
      </c>
      <c r="H52" s="39"/>
      <c r="I52" s="39"/>
      <c r="J52" s="40">
        <v>6</v>
      </c>
      <c r="K52" s="33">
        <f t="shared" si="24"/>
        <v>102</v>
      </c>
      <c r="L52" s="33"/>
      <c r="M52" s="33">
        <f t="shared" si="25"/>
        <v>0</v>
      </c>
      <c r="N52" s="38"/>
      <c r="O52" s="33">
        <f t="shared" si="28"/>
        <v>0</v>
      </c>
      <c r="P52" s="33"/>
      <c r="Q52" s="33">
        <f t="shared" si="26"/>
        <v>0</v>
      </c>
      <c r="R52" s="33"/>
      <c r="S52" s="33">
        <f t="shared" si="29"/>
        <v>0</v>
      </c>
      <c r="T52" s="33"/>
      <c r="U52" s="33">
        <f t="shared" si="30"/>
        <v>0</v>
      </c>
      <c r="V52" s="33">
        <v>8</v>
      </c>
      <c r="W52" s="33">
        <f t="shared" si="31"/>
        <v>160</v>
      </c>
      <c r="X52" s="33">
        <v>1968</v>
      </c>
      <c r="Y52" s="33">
        <f t="shared" si="32"/>
        <v>50</v>
      </c>
      <c r="Z52" s="33">
        <f t="shared" si="35"/>
        <v>0</v>
      </c>
      <c r="AA52" s="41">
        <f t="shared" si="33"/>
        <v>75</v>
      </c>
      <c r="AB52" s="42">
        <f t="shared" si="34"/>
        <v>337</v>
      </c>
      <c r="AC52" s="36"/>
    </row>
    <row r="53" spans="1:29" s="5" customFormat="1" ht="24" customHeight="1">
      <c r="A53" s="9">
        <v>50</v>
      </c>
      <c r="B53" s="22" t="s">
        <v>104</v>
      </c>
      <c r="C53" s="22" t="s">
        <v>292</v>
      </c>
      <c r="D53" s="31" t="s">
        <v>105</v>
      </c>
      <c r="E53" s="31" t="s">
        <v>106</v>
      </c>
      <c r="F53" s="6" t="s">
        <v>3</v>
      </c>
      <c r="G53" s="7" t="str">
        <f t="shared" si="27"/>
        <v>ΟΚ</v>
      </c>
      <c r="H53" s="7"/>
      <c r="I53" s="7" t="s">
        <v>3</v>
      </c>
      <c r="J53" s="15"/>
      <c r="K53" s="9">
        <f t="shared" si="24"/>
        <v>0</v>
      </c>
      <c r="L53" s="9"/>
      <c r="M53" s="9">
        <f t="shared" si="25"/>
        <v>0</v>
      </c>
      <c r="N53" s="10">
        <v>2</v>
      </c>
      <c r="O53" s="11">
        <f t="shared" si="28"/>
        <v>120</v>
      </c>
      <c r="P53" s="11"/>
      <c r="Q53" s="11">
        <f t="shared" si="26"/>
        <v>0</v>
      </c>
      <c r="R53" s="9"/>
      <c r="S53" s="9">
        <f t="shared" si="29"/>
        <v>0</v>
      </c>
      <c r="T53" s="9"/>
      <c r="U53" s="9">
        <f t="shared" si="30"/>
        <v>0</v>
      </c>
      <c r="V53" s="9">
        <v>7</v>
      </c>
      <c r="W53" s="9">
        <f t="shared" si="31"/>
        <v>140</v>
      </c>
      <c r="X53" s="9">
        <v>1976</v>
      </c>
      <c r="Y53" s="9">
        <f t="shared" si="32"/>
        <v>42</v>
      </c>
      <c r="Z53" s="9">
        <f t="shared" si="35"/>
        <v>0</v>
      </c>
      <c r="AA53" s="12">
        <f t="shared" si="33"/>
        <v>75</v>
      </c>
      <c r="AB53" s="32">
        <f t="shared" si="34"/>
        <v>335</v>
      </c>
      <c r="AC53" s="9"/>
    </row>
    <row r="54" spans="1:29" ht="18" customHeight="1">
      <c r="A54" s="9">
        <v>51</v>
      </c>
      <c r="B54" s="22" t="s">
        <v>59</v>
      </c>
      <c r="C54" s="22" t="s">
        <v>276</v>
      </c>
      <c r="D54" s="31" t="s">
        <v>60</v>
      </c>
      <c r="E54" s="31" t="s">
        <v>61</v>
      </c>
      <c r="F54" s="6" t="s">
        <v>3</v>
      </c>
      <c r="G54" s="7" t="str">
        <f t="shared" si="27"/>
        <v>ΟΚ</v>
      </c>
      <c r="H54" s="7"/>
      <c r="I54" s="7"/>
      <c r="J54" s="15"/>
      <c r="K54" s="9">
        <f t="shared" si="24"/>
        <v>0</v>
      </c>
      <c r="L54" s="9"/>
      <c r="M54" s="9">
        <f t="shared" si="25"/>
        <v>0</v>
      </c>
      <c r="N54" s="10">
        <v>2</v>
      </c>
      <c r="O54" s="11">
        <f t="shared" si="28"/>
        <v>120</v>
      </c>
      <c r="P54" s="11"/>
      <c r="Q54" s="11">
        <f t="shared" si="26"/>
        <v>0</v>
      </c>
      <c r="R54" s="9"/>
      <c r="S54" s="9">
        <f t="shared" si="29"/>
        <v>0</v>
      </c>
      <c r="T54" s="9"/>
      <c r="U54" s="9">
        <f t="shared" si="30"/>
        <v>0</v>
      </c>
      <c r="V54" s="9">
        <v>8</v>
      </c>
      <c r="W54" s="9">
        <f t="shared" si="31"/>
        <v>160</v>
      </c>
      <c r="X54" s="9">
        <v>1981</v>
      </c>
      <c r="Y54" s="9">
        <f t="shared" si="32"/>
        <v>37</v>
      </c>
      <c r="Z54" s="9">
        <f t="shared" si="35"/>
        <v>50</v>
      </c>
      <c r="AA54" s="12">
        <f t="shared" si="33"/>
        <v>0</v>
      </c>
      <c r="AB54" s="32">
        <f t="shared" si="34"/>
        <v>330</v>
      </c>
      <c r="AC54" s="9"/>
    </row>
    <row r="55" spans="1:29" ht="18" customHeight="1">
      <c r="A55" s="9">
        <v>52</v>
      </c>
      <c r="B55" s="22" t="s">
        <v>70</v>
      </c>
      <c r="C55" s="22" t="s">
        <v>279</v>
      </c>
      <c r="D55" s="31" t="s">
        <v>71</v>
      </c>
      <c r="E55" s="31" t="s">
        <v>72</v>
      </c>
      <c r="F55" s="6" t="s">
        <v>3</v>
      </c>
      <c r="G55" s="7" t="str">
        <f t="shared" si="27"/>
        <v>ΟΚ</v>
      </c>
      <c r="H55" s="7"/>
      <c r="I55" s="7"/>
      <c r="J55" s="15">
        <v>6</v>
      </c>
      <c r="K55" s="9">
        <f t="shared" si="24"/>
        <v>102</v>
      </c>
      <c r="L55" s="9"/>
      <c r="M55" s="9">
        <f t="shared" si="25"/>
        <v>0</v>
      </c>
      <c r="N55" s="10">
        <v>1</v>
      </c>
      <c r="O55" s="11">
        <f t="shared" si="28"/>
        <v>60</v>
      </c>
      <c r="P55" s="11"/>
      <c r="Q55" s="11">
        <f t="shared" si="26"/>
        <v>0</v>
      </c>
      <c r="R55" s="9"/>
      <c r="S55" s="9">
        <f t="shared" si="29"/>
        <v>0</v>
      </c>
      <c r="T55" s="9"/>
      <c r="U55" s="9">
        <f t="shared" si="30"/>
        <v>0</v>
      </c>
      <c r="V55" s="9">
        <v>4</v>
      </c>
      <c r="W55" s="9">
        <f t="shared" si="31"/>
        <v>80</v>
      </c>
      <c r="X55" s="9">
        <v>1971</v>
      </c>
      <c r="Y55" s="9">
        <f t="shared" si="32"/>
        <v>47</v>
      </c>
      <c r="Z55" s="9">
        <f t="shared" si="35"/>
        <v>0</v>
      </c>
      <c r="AA55" s="12">
        <f t="shared" si="33"/>
        <v>75</v>
      </c>
      <c r="AB55" s="32">
        <f t="shared" si="34"/>
        <v>317</v>
      </c>
      <c r="AC55" s="9"/>
    </row>
    <row r="56" spans="1:29" ht="18" customHeight="1">
      <c r="A56" s="9">
        <v>53</v>
      </c>
      <c r="B56" s="36" t="s">
        <v>207</v>
      </c>
      <c r="C56" s="36" t="s">
        <v>363</v>
      </c>
      <c r="D56" s="37" t="s">
        <v>208</v>
      </c>
      <c r="E56" s="37" t="s">
        <v>209</v>
      </c>
      <c r="F56" s="38" t="s">
        <v>3</v>
      </c>
      <c r="G56" s="39" t="str">
        <f t="shared" si="27"/>
        <v>ΟΚ</v>
      </c>
      <c r="H56" s="39"/>
      <c r="I56" s="39"/>
      <c r="J56" s="40"/>
      <c r="K56" s="33">
        <f t="shared" si="24"/>
        <v>0</v>
      </c>
      <c r="L56" s="33"/>
      <c r="M56" s="33">
        <f t="shared" si="25"/>
        <v>0</v>
      </c>
      <c r="N56" s="38"/>
      <c r="O56" s="33">
        <f t="shared" si="28"/>
        <v>0</v>
      </c>
      <c r="P56" s="33"/>
      <c r="Q56" s="33">
        <f t="shared" si="26"/>
        <v>0</v>
      </c>
      <c r="R56" s="33" t="s">
        <v>3</v>
      </c>
      <c r="S56" s="33">
        <f t="shared" si="29"/>
        <v>170</v>
      </c>
      <c r="T56" s="33"/>
      <c r="U56" s="33">
        <f t="shared" si="30"/>
        <v>0</v>
      </c>
      <c r="V56" s="33">
        <v>4</v>
      </c>
      <c r="W56" s="33">
        <f t="shared" si="31"/>
        <v>80</v>
      </c>
      <c r="X56" s="33">
        <v>1985</v>
      </c>
      <c r="Y56" s="33">
        <f t="shared" si="32"/>
        <v>33</v>
      </c>
      <c r="Z56" s="33">
        <f t="shared" si="35"/>
        <v>50</v>
      </c>
      <c r="AA56" s="41">
        <f t="shared" si="33"/>
        <v>0</v>
      </c>
      <c r="AB56" s="42">
        <f t="shared" si="34"/>
        <v>300</v>
      </c>
      <c r="AC56" s="33"/>
    </row>
    <row r="57" spans="1:29" ht="18" customHeight="1">
      <c r="A57" s="9">
        <v>54</v>
      </c>
      <c r="B57" s="36" t="s">
        <v>93</v>
      </c>
      <c r="C57" s="36" t="s">
        <v>287</v>
      </c>
      <c r="D57" s="37" t="s">
        <v>94</v>
      </c>
      <c r="E57" s="37" t="s">
        <v>95</v>
      </c>
      <c r="F57" s="38" t="s">
        <v>3</v>
      </c>
      <c r="G57" s="39" t="str">
        <f t="shared" si="27"/>
        <v>ΟΚ</v>
      </c>
      <c r="H57" s="39"/>
      <c r="I57" s="39"/>
      <c r="J57" s="40"/>
      <c r="K57" s="33">
        <f t="shared" si="24"/>
        <v>0</v>
      </c>
      <c r="L57" s="33"/>
      <c r="M57" s="33">
        <f t="shared" si="25"/>
        <v>0</v>
      </c>
      <c r="N57" s="38">
        <v>1</v>
      </c>
      <c r="O57" s="33">
        <f t="shared" si="28"/>
        <v>60</v>
      </c>
      <c r="P57" s="33"/>
      <c r="Q57" s="33">
        <f t="shared" si="26"/>
        <v>0</v>
      </c>
      <c r="R57" s="33" t="s">
        <v>3</v>
      </c>
      <c r="S57" s="33">
        <f t="shared" si="29"/>
        <v>170</v>
      </c>
      <c r="T57" s="33"/>
      <c r="U57" s="33">
        <f t="shared" si="30"/>
        <v>0</v>
      </c>
      <c r="V57" s="33"/>
      <c r="W57" s="33">
        <f t="shared" si="31"/>
        <v>0</v>
      </c>
      <c r="X57" s="33">
        <v>1980</v>
      </c>
      <c r="Y57" s="33">
        <f t="shared" si="32"/>
        <v>38</v>
      </c>
      <c r="Z57" s="33">
        <f t="shared" si="35"/>
        <v>50</v>
      </c>
      <c r="AA57" s="41">
        <f t="shared" si="33"/>
        <v>0</v>
      </c>
      <c r="AB57" s="42">
        <f t="shared" si="34"/>
        <v>280</v>
      </c>
      <c r="AC57" s="36"/>
    </row>
    <row r="58" spans="1:29" ht="18" customHeight="1">
      <c r="A58" s="9">
        <v>55</v>
      </c>
      <c r="B58" s="22" t="s">
        <v>117</v>
      </c>
      <c r="C58" s="22" t="s">
        <v>301</v>
      </c>
      <c r="D58" s="31" t="s">
        <v>118</v>
      </c>
      <c r="E58" s="31" t="s">
        <v>119</v>
      </c>
      <c r="F58" s="6" t="s">
        <v>3</v>
      </c>
      <c r="G58" s="7" t="str">
        <f t="shared" si="27"/>
        <v>ΟΚ</v>
      </c>
      <c r="H58" s="7"/>
      <c r="I58" s="7"/>
      <c r="J58" s="15"/>
      <c r="K58" s="9">
        <f t="shared" si="24"/>
        <v>0</v>
      </c>
      <c r="L58" s="9"/>
      <c r="M58" s="9">
        <f t="shared" si="25"/>
        <v>0</v>
      </c>
      <c r="N58" s="10">
        <v>1</v>
      </c>
      <c r="O58" s="11">
        <f t="shared" si="28"/>
        <v>60</v>
      </c>
      <c r="P58" s="11"/>
      <c r="Q58" s="11">
        <f t="shared" si="26"/>
        <v>0</v>
      </c>
      <c r="R58" s="9"/>
      <c r="S58" s="9">
        <f t="shared" si="29"/>
        <v>0</v>
      </c>
      <c r="T58" s="9"/>
      <c r="U58" s="9">
        <f t="shared" si="30"/>
        <v>0</v>
      </c>
      <c r="V58" s="9">
        <v>7</v>
      </c>
      <c r="W58" s="9">
        <f t="shared" si="31"/>
        <v>140</v>
      </c>
      <c r="X58" s="9">
        <v>1971</v>
      </c>
      <c r="Y58" s="9">
        <f t="shared" si="32"/>
        <v>47</v>
      </c>
      <c r="Z58" s="9">
        <f t="shared" si="35"/>
        <v>0</v>
      </c>
      <c r="AA58" s="12">
        <f t="shared" si="33"/>
        <v>75</v>
      </c>
      <c r="AB58" s="32">
        <f t="shared" si="34"/>
        <v>275</v>
      </c>
      <c r="AC58" s="9"/>
    </row>
    <row r="59" spans="1:29" ht="18" customHeight="1">
      <c r="A59" s="9">
        <v>56</v>
      </c>
      <c r="B59" s="22" t="s">
        <v>234</v>
      </c>
      <c r="C59" s="22" t="s">
        <v>359</v>
      </c>
      <c r="D59" s="31" t="s">
        <v>358</v>
      </c>
      <c r="E59" s="31" t="s">
        <v>235</v>
      </c>
      <c r="F59" s="6" t="s">
        <v>3</v>
      </c>
      <c r="G59" s="7" t="str">
        <f t="shared" si="27"/>
        <v>ΟΚ</v>
      </c>
      <c r="H59" s="7"/>
      <c r="I59" s="7"/>
      <c r="J59" s="15"/>
      <c r="K59" s="9">
        <f aca="true" t="shared" si="36" ref="K59:K75">J59*17</f>
        <v>0</v>
      </c>
      <c r="L59" s="9"/>
      <c r="M59" s="9">
        <f aca="true" t="shared" si="37" ref="M59:M85">L59*7</f>
        <v>0</v>
      </c>
      <c r="N59" s="10"/>
      <c r="O59" s="11">
        <f t="shared" si="28"/>
        <v>0</v>
      </c>
      <c r="P59" s="11"/>
      <c r="Q59" s="11">
        <f aca="true" t="shared" si="38" ref="Q59:Q75">P59*120</f>
        <v>0</v>
      </c>
      <c r="R59" s="9" t="s">
        <v>3</v>
      </c>
      <c r="S59" s="9">
        <f t="shared" si="29"/>
        <v>170</v>
      </c>
      <c r="T59" s="9"/>
      <c r="U59" s="9">
        <f t="shared" si="30"/>
        <v>0</v>
      </c>
      <c r="V59" s="9">
        <v>2</v>
      </c>
      <c r="W59" s="9">
        <f t="shared" si="31"/>
        <v>40</v>
      </c>
      <c r="X59" s="9">
        <v>1991</v>
      </c>
      <c r="Y59" s="9">
        <f t="shared" si="32"/>
        <v>27</v>
      </c>
      <c r="Z59" s="9">
        <f t="shared" si="35"/>
        <v>50</v>
      </c>
      <c r="AA59" s="12">
        <f t="shared" si="33"/>
        <v>0</v>
      </c>
      <c r="AB59" s="32">
        <f t="shared" si="34"/>
        <v>260</v>
      </c>
      <c r="AC59" s="9"/>
    </row>
    <row r="60" spans="1:29" ht="18" customHeight="1">
      <c r="A60" s="9">
        <v>57</v>
      </c>
      <c r="B60" s="22" t="s">
        <v>231</v>
      </c>
      <c r="C60" s="22" t="s">
        <v>357</v>
      </c>
      <c r="D60" s="31" t="s">
        <v>232</v>
      </c>
      <c r="E60" s="31" t="s">
        <v>233</v>
      </c>
      <c r="F60" s="6" t="s">
        <v>3</v>
      </c>
      <c r="G60" s="7" t="str">
        <f t="shared" si="27"/>
        <v>ΟΚ</v>
      </c>
      <c r="H60" s="7"/>
      <c r="I60" s="7"/>
      <c r="J60" s="15"/>
      <c r="K60" s="9">
        <f t="shared" si="36"/>
        <v>0</v>
      </c>
      <c r="L60" s="9"/>
      <c r="M60" s="9">
        <f t="shared" si="37"/>
        <v>0</v>
      </c>
      <c r="N60" s="10">
        <v>2</v>
      </c>
      <c r="O60" s="11">
        <f t="shared" si="28"/>
        <v>120</v>
      </c>
      <c r="P60" s="11"/>
      <c r="Q60" s="11">
        <f t="shared" si="38"/>
        <v>0</v>
      </c>
      <c r="R60" s="9"/>
      <c r="S60" s="9">
        <f t="shared" si="29"/>
        <v>0</v>
      </c>
      <c r="T60" s="9"/>
      <c r="U60" s="9">
        <f t="shared" si="30"/>
        <v>0</v>
      </c>
      <c r="V60" s="9">
        <v>3</v>
      </c>
      <c r="W60" s="9">
        <f t="shared" si="31"/>
        <v>60</v>
      </c>
      <c r="X60" s="9">
        <v>1969</v>
      </c>
      <c r="Y60" s="9">
        <f t="shared" si="32"/>
        <v>49</v>
      </c>
      <c r="Z60" s="9">
        <f t="shared" si="35"/>
        <v>0</v>
      </c>
      <c r="AA60" s="12">
        <f t="shared" si="33"/>
        <v>75</v>
      </c>
      <c r="AB60" s="32">
        <f t="shared" si="34"/>
        <v>255</v>
      </c>
      <c r="AC60" s="9"/>
    </row>
    <row r="61" spans="1:29" ht="18" customHeight="1">
      <c r="A61" s="9">
        <v>58</v>
      </c>
      <c r="B61" s="22" t="s">
        <v>102</v>
      </c>
      <c r="C61" s="22" t="s">
        <v>291</v>
      </c>
      <c r="D61" s="31" t="s">
        <v>290</v>
      </c>
      <c r="E61" s="31" t="s">
        <v>103</v>
      </c>
      <c r="F61" s="6" t="s">
        <v>3</v>
      </c>
      <c r="G61" s="7" t="str">
        <f t="shared" si="27"/>
        <v>ΟΚ</v>
      </c>
      <c r="H61" s="7"/>
      <c r="I61" s="7"/>
      <c r="J61" s="15"/>
      <c r="K61" s="9">
        <f t="shared" si="36"/>
        <v>0</v>
      </c>
      <c r="L61" s="9"/>
      <c r="M61" s="9">
        <f t="shared" si="37"/>
        <v>0</v>
      </c>
      <c r="N61" s="10"/>
      <c r="O61" s="11">
        <f t="shared" si="28"/>
        <v>0</v>
      </c>
      <c r="P61" s="11"/>
      <c r="Q61" s="11">
        <f t="shared" si="38"/>
        <v>0</v>
      </c>
      <c r="R61" s="9" t="s">
        <v>3</v>
      </c>
      <c r="S61" s="9">
        <f t="shared" si="29"/>
        <v>170</v>
      </c>
      <c r="T61" s="9"/>
      <c r="U61" s="9">
        <f t="shared" si="30"/>
        <v>0</v>
      </c>
      <c r="V61" s="9"/>
      <c r="W61" s="9">
        <f t="shared" si="31"/>
        <v>0</v>
      </c>
      <c r="X61" s="9">
        <v>1971</v>
      </c>
      <c r="Y61" s="9">
        <f t="shared" si="32"/>
        <v>47</v>
      </c>
      <c r="Z61" s="9">
        <f t="shared" si="35"/>
        <v>0</v>
      </c>
      <c r="AA61" s="12">
        <f t="shared" si="33"/>
        <v>75</v>
      </c>
      <c r="AB61" s="32">
        <f t="shared" si="34"/>
        <v>245</v>
      </c>
      <c r="AC61" s="9"/>
    </row>
    <row r="62" spans="1:29" ht="18" customHeight="1">
      <c r="A62" s="9">
        <v>59</v>
      </c>
      <c r="B62" s="36" t="s">
        <v>227</v>
      </c>
      <c r="C62" s="36" t="s">
        <v>355</v>
      </c>
      <c r="D62" s="37" t="s">
        <v>228</v>
      </c>
      <c r="E62" s="37" t="s">
        <v>86</v>
      </c>
      <c r="F62" s="38" t="s">
        <v>3</v>
      </c>
      <c r="G62" s="39" t="str">
        <f t="shared" si="27"/>
        <v>ΟΚ</v>
      </c>
      <c r="H62" s="39"/>
      <c r="I62" s="39"/>
      <c r="J62" s="40"/>
      <c r="K62" s="33">
        <f t="shared" si="36"/>
        <v>0</v>
      </c>
      <c r="L62" s="33"/>
      <c r="M62" s="33">
        <f t="shared" si="37"/>
        <v>0</v>
      </c>
      <c r="N62" s="38"/>
      <c r="O62" s="33">
        <f t="shared" si="28"/>
        <v>0</v>
      </c>
      <c r="P62" s="33"/>
      <c r="Q62" s="33">
        <f t="shared" si="38"/>
        <v>0</v>
      </c>
      <c r="R62" s="33" t="s">
        <v>3</v>
      </c>
      <c r="S62" s="33">
        <f t="shared" si="29"/>
        <v>170</v>
      </c>
      <c r="T62" s="33"/>
      <c r="U62" s="33">
        <f t="shared" si="30"/>
        <v>0</v>
      </c>
      <c r="V62" s="33">
        <v>1</v>
      </c>
      <c r="W62" s="33">
        <f t="shared" si="31"/>
        <v>20</v>
      </c>
      <c r="X62" s="33">
        <v>1985</v>
      </c>
      <c r="Y62" s="33">
        <f t="shared" si="32"/>
        <v>33</v>
      </c>
      <c r="Z62" s="33">
        <f t="shared" si="35"/>
        <v>50</v>
      </c>
      <c r="AA62" s="41">
        <f t="shared" si="33"/>
        <v>0</v>
      </c>
      <c r="AB62" s="42">
        <f t="shared" si="34"/>
        <v>240</v>
      </c>
      <c r="AC62" s="33"/>
    </row>
    <row r="63" spans="1:29" ht="18" customHeight="1">
      <c r="A63" s="9">
        <v>60</v>
      </c>
      <c r="B63" s="36" t="s">
        <v>140</v>
      </c>
      <c r="C63" s="36" t="s">
        <v>311</v>
      </c>
      <c r="D63" s="37" t="s">
        <v>141</v>
      </c>
      <c r="E63" s="37" t="s">
        <v>142</v>
      </c>
      <c r="F63" s="38" t="s">
        <v>3</v>
      </c>
      <c r="G63" s="39" t="str">
        <f t="shared" si="27"/>
        <v>ΟΚ</v>
      </c>
      <c r="H63" s="39"/>
      <c r="I63" s="39" t="s">
        <v>3</v>
      </c>
      <c r="J63" s="40"/>
      <c r="K63" s="33">
        <f t="shared" si="36"/>
        <v>0</v>
      </c>
      <c r="L63" s="33"/>
      <c r="M63" s="33">
        <f t="shared" si="37"/>
        <v>0</v>
      </c>
      <c r="N63" s="38"/>
      <c r="O63" s="33">
        <f t="shared" si="28"/>
        <v>0</v>
      </c>
      <c r="P63" s="33"/>
      <c r="Q63" s="33">
        <f t="shared" si="38"/>
        <v>0</v>
      </c>
      <c r="R63" s="33"/>
      <c r="S63" s="33">
        <f t="shared" si="29"/>
        <v>0</v>
      </c>
      <c r="T63" s="33"/>
      <c r="U63" s="33">
        <f t="shared" si="30"/>
        <v>0</v>
      </c>
      <c r="V63" s="33">
        <v>8</v>
      </c>
      <c r="W63" s="33">
        <f t="shared" si="31"/>
        <v>160</v>
      </c>
      <c r="X63" s="33">
        <v>1971</v>
      </c>
      <c r="Y63" s="33">
        <f t="shared" si="32"/>
        <v>47</v>
      </c>
      <c r="Z63" s="33">
        <f t="shared" si="35"/>
        <v>0</v>
      </c>
      <c r="AA63" s="41">
        <f t="shared" si="33"/>
        <v>75</v>
      </c>
      <c r="AB63" s="42">
        <f t="shared" si="34"/>
        <v>235</v>
      </c>
      <c r="AC63" s="36"/>
    </row>
    <row r="64" spans="1:29" ht="18" customHeight="1">
      <c r="A64" s="9">
        <v>61</v>
      </c>
      <c r="B64" s="22" t="s">
        <v>26</v>
      </c>
      <c r="C64" s="22" t="s">
        <v>262</v>
      </c>
      <c r="D64" s="31" t="s">
        <v>27</v>
      </c>
      <c r="E64" s="31" t="s">
        <v>28</v>
      </c>
      <c r="F64" s="6" t="s">
        <v>3</v>
      </c>
      <c r="G64" s="7" t="str">
        <f t="shared" si="27"/>
        <v>ΟΚ</v>
      </c>
      <c r="H64" s="7"/>
      <c r="I64" s="7"/>
      <c r="J64" s="15"/>
      <c r="K64" s="9">
        <f t="shared" si="36"/>
        <v>0</v>
      </c>
      <c r="L64" s="9"/>
      <c r="M64" s="9">
        <f t="shared" si="37"/>
        <v>0</v>
      </c>
      <c r="N64" s="10"/>
      <c r="O64" s="11">
        <f t="shared" si="28"/>
        <v>0</v>
      </c>
      <c r="P64" s="11"/>
      <c r="Q64" s="11">
        <f t="shared" si="38"/>
        <v>0</v>
      </c>
      <c r="R64" s="9" t="s">
        <v>3</v>
      </c>
      <c r="S64" s="9">
        <f t="shared" si="29"/>
        <v>170</v>
      </c>
      <c r="T64" s="9"/>
      <c r="U64" s="9">
        <f t="shared" si="30"/>
        <v>0</v>
      </c>
      <c r="V64" s="9"/>
      <c r="W64" s="9">
        <f t="shared" si="31"/>
        <v>0</v>
      </c>
      <c r="X64" s="9">
        <v>1983</v>
      </c>
      <c r="Y64" s="9">
        <f t="shared" si="32"/>
        <v>35</v>
      </c>
      <c r="Z64" s="9">
        <f t="shared" si="35"/>
        <v>50</v>
      </c>
      <c r="AA64" s="12">
        <f t="shared" si="33"/>
        <v>0</v>
      </c>
      <c r="AB64" s="32">
        <f t="shared" si="34"/>
        <v>220</v>
      </c>
      <c r="AC64" s="9"/>
    </row>
    <row r="65" spans="1:29" ht="18" customHeight="1">
      <c r="A65" s="9">
        <v>61</v>
      </c>
      <c r="B65" s="22" t="s">
        <v>107</v>
      </c>
      <c r="C65" s="22" t="s">
        <v>293</v>
      </c>
      <c r="D65" s="31" t="s">
        <v>108</v>
      </c>
      <c r="E65" s="31" t="s">
        <v>109</v>
      </c>
      <c r="F65" s="6" t="s">
        <v>3</v>
      </c>
      <c r="G65" s="7" t="str">
        <f t="shared" si="27"/>
        <v>ΟΚ</v>
      </c>
      <c r="H65" s="7"/>
      <c r="I65" s="7" t="s">
        <v>3</v>
      </c>
      <c r="J65" s="15"/>
      <c r="K65" s="9">
        <f t="shared" si="36"/>
        <v>0</v>
      </c>
      <c r="L65" s="9"/>
      <c r="M65" s="9">
        <f t="shared" si="37"/>
        <v>0</v>
      </c>
      <c r="N65" s="10"/>
      <c r="O65" s="11">
        <f t="shared" si="28"/>
        <v>0</v>
      </c>
      <c r="P65" s="11"/>
      <c r="Q65" s="11">
        <f t="shared" si="38"/>
        <v>0</v>
      </c>
      <c r="R65" s="9" t="s">
        <v>3</v>
      </c>
      <c r="S65" s="9">
        <f t="shared" si="29"/>
        <v>170</v>
      </c>
      <c r="T65" s="9"/>
      <c r="U65" s="9">
        <f t="shared" si="30"/>
        <v>0</v>
      </c>
      <c r="V65" s="9"/>
      <c r="W65" s="9">
        <f t="shared" si="31"/>
        <v>0</v>
      </c>
      <c r="X65" s="9">
        <v>1993</v>
      </c>
      <c r="Y65" s="9">
        <f t="shared" si="32"/>
        <v>25</v>
      </c>
      <c r="Z65" s="9">
        <f t="shared" si="35"/>
        <v>50</v>
      </c>
      <c r="AA65" s="12">
        <f t="shared" si="33"/>
        <v>0</v>
      </c>
      <c r="AB65" s="32">
        <f t="shared" si="34"/>
        <v>220</v>
      </c>
      <c r="AC65" s="9"/>
    </row>
    <row r="66" spans="1:29" s="5" customFormat="1" ht="18" customHeight="1">
      <c r="A66" s="9">
        <v>61</v>
      </c>
      <c r="B66" s="22" t="s">
        <v>114</v>
      </c>
      <c r="C66" s="22" t="s">
        <v>300</v>
      </c>
      <c r="D66" s="31" t="s">
        <v>115</v>
      </c>
      <c r="E66" s="31" t="s">
        <v>116</v>
      </c>
      <c r="F66" s="6" t="s">
        <v>3</v>
      </c>
      <c r="G66" s="7" t="str">
        <f t="shared" si="27"/>
        <v>ΟΚ</v>
      </c>
      <c r="H66" s="7"/>
      <c r="I66" s="7"/>
      <c r="J66" s="15"/>
      <c r="K66" s="9">
        <f t="shared" si="36"/>
        <v>0</v>
      </c>
      <c r="L66" s="9"/>
      <c r="M66" s="9">
        <f t="shared" si="37"/>
        <v>0</v>
      </c>
      <c r="N66" s="10"/>
      <c r="O66" s="11">
        <f t="shared" si="28"/>
        <v>0</v>
      </c>
      <c r="P66" s="11"/>
      <c r="Q66" s="11">
        <f t="shared" si="38"/>
        <v>0</v>
      </c>
      <c r="R66" s="9" t="s">
        <v>3</v>
      </c>
      <c r="S66" s="9">
        <f t="shared" si="29"/>
        <v>170</v>
      </c>
      <c r="T66" s="9"/>
      <c r="U66" s="9">
        <f t="shared" si="30"/>
        <v>0</v>
      </c>
      <c r="V66" s="9"/>
      <c r="W66" s="9">
        <f t="shared" si="31"/>
        <v>0</v>
      </c>
      <c r="X66" s="9">
        <v>1982</v>
      </c>
      <c r="Y66" s="9">
        <f t="shared" si="32"/>
        <v>36</v>
      </c>
      <c r="Z66" s="9">
        <f t="shared" si="35"/>
        <v>50</v>
      </c>
      <c r="AA66" s="12">
        <f t="shared" si="33"/>
        <v>0</v>
      </c>
      <c r="AB66" s="32">
        <f t="shared" si="34"/>
        <v>220</v>
      </c>
      <c r="AC66" s="9"/>
    </row>
    <row r="67" spans="1:29" ht="18" customHeight="1">
      <c r="A67" s="9">
        <v>61</v>
      </c>
      <c r="B67" s="22" t="s">
        <v>122</v>
      </c>
      <c r="C67" s="22" t="s">
        <v>303</v>
      </c>
      <c r="D67" s="31" t="s">
        <v>123</v>
      </c>
      <c r="E67" s="31" t="s">
        <v>52</v>
      </c>
      <c r="F67" s="6" t="s">
        <v>3</v>
      </c>
      <c r="G67" s="7" t="str">
        <f t="shared" si="27"/>
        <v>ΟΚ</v>
      </c>
      <c r="H67" s="7"/>
      <c r="I67" s="7"/>
      <c r="J67" s="15">
        <v>5</v>
      </c>
      <c r="K67" s="9">
        <f t="shared" si="36"/>
        <v>85</v>
      </c>
      <c r="L67" s="9"/>
      <c r="M67" s="9">
        <f t="shared" si="37"/>
        <v>0</v>
      </c>
      <c r="N67" s="10"/>
      <c r="O67" s="11">
        <f t="shared" si="28"/>
        <v>0</v>
      </c>
      <c r="P67" s="11"/>
      <c r="Q67" s="11">
        <f t="shared" si="38"/>
        <v>0</v>
      </c>
      <c r="R67" s="9"/>
      <c r="S67" s="9">
        <f t="shared" si="29"/>
        <v>0</v>
      </c>
      <c r="T67" s="9"/>
      <c r="U67" s="9">
        <f t="shared" si="30"/>
        <v>0</v>
      </c>
      <c r="V67" s="9">
        <v>3</v>
      </c>
      <c r="W67" s="9">
        <f t="shared" si="31"/>
        <v>60</v>
      </c>
      <c r="X67" s="9">
        <v>1966</v>
      </c>
      <c r="Y67" s="9">
        <f t="shared" si="32"/>
        <v>52</v>
      </c>
      <c r="Z67" s="9">
        <f t="shared" si="35"/>
        <v>0</v>
      </c>
      <c r="AA67" s="12">
        <f t="shared" si="33"/>
        <v>75</v>
      </c>
      <c r="AB67" s="32">
        <f t="shared" si="34"/>
        <v>220</v>
      </c>
      <c r="AC67" s="9"/>
    </row>
    <row r="68" spans="1:29" ht="18" customHeight="1">
      <c r="A68" s="9">
        <v>65</v>
      </c>
      <c r="B68" s="22" t="s">
        <v>169</v>
      </c>
      <c r="C68" s="22" t="s">
        <v>324</v>
      </c>
      <c r="D68" s="31" t="s">
        <v>170</v>
      </c>
      <c r="E68" s="31" t="s">
        <v>166</v>
      </c>
      <c r="F68" s="6" t="s">
        <v>3</v>
      </c>
      <c r="G68" s="7" t="str">
        <f t="shared" si="27"/>
        <v>ΟΚ</v>
      </c>
      <c r="H68" s="7"/>
      <c r="I68" s="7"/>
      <c r="J68" s="15"/>
      <c r="K68" s="9">
        <f t="shared" si="36"/>
        <v>0</v>
      </c>
      <c r="L68" s="9"/>
      <c r="M68" s="9">
        <f t="shared" si="37"/>
        <v>0</v>
      </c>
      <c r="N68" s="10"/>
      <c r="O68" s="11">
        <f t="shared" si="28"/>
        <v>0</v>
      </c>
      <c r="P68" s="11"/>
      <c r="Q68" s="11">
        <f t="shared" si="38"/>
        <v>0</v>
      </c>
      <c r="R68" s="9"/>
      <c r="S68" s="9">
        <f t="shared" si="29"/>
        <v>0</v>
      </c>
      <c r="T68" s="9"/>
      <c r="U68" s="9">
        <f t="shared" si="30"/>
        <v>0</v>
      </c>
      <c r="V68" s="9">
        <v>8</v>
      </c>
      <c r="W68" s="9">
        <f t="shared" si="31"/>
        <v>160</v>
      </c>
      <c r="X68" s="9">
        <v>1988</v>
      </c>
      <c r="Y68" s="9">
        <f t="shared" si="32"/>
        <v>30</v>
      </c>
      <c r="Z68" s="9">
        <f t="shared" si="35"/>
        <v>50</v>
      </c>
      <c r="AA68" s="12">
        <f t="shared" si="33"/>
        <v>0</v>
      </c>
      <c r="AB68" s="32">
        <f t="shared" si="34"/>
        <v>210</v>
      </c>
      <c r="AC68" s="9"/>
    </row>
    <row r="69" spans="1:29" ht="18" customHeight="1">
      <c r="A69" s="9">
        <v>66</v>
      </c>
      <c r="B69" s="36" t="s">
        <v>64</v>
      </c>
      <c r="C69" s="36" t="s">
        <v>277</v>
      </c>
      <c r="D69" s="37" t="s">
        <v>65</v>
      </c>
      <c r="E69" s="37" t="s">
        <v>66</v>
      </c>
      <c r="F69" s="38" t="s">
        <v>3</v>
      </c>
      <c r="G69" s="39" t="str">
        <f t="shared" si="27"/>
        <v>ΟΚ</v>
      </c>
      <c r="H69" s="39"/>
      <c r="I69" s="39"/>
      <c r="J69" s="40"/>
      <c r="K69" s="33">
        <f t="shared" si="36"/>
        <v>0</v>
      </c>
      <c r="L69" s="33"/>
      <c r="M69" s="33">
        <f t="shared" si="37"/>
        <v>0</v>
      </c>
      <c r="N69" s="38"/>
      <c r="O69" s="33">
        <f t="shared" si="28"/>
        <v>0</v>
      </c>
      <c r="P69" s="33"/>
      <c r="Q69" s="33">
        <f t="shared" si="38"/>
        <v>0</v>
      </c>
      <c r="R69" s="33"/>
      <c r="S69" s="33">
        <f t="shared" si="29"/>
        <v>0</v>
      </c>
      <c r="T69" s="33" t="s">
        <v>3</v>
      </c>
      <c r="U69" s="33">
        <f t="shared" si="30"/>
        <v>120</v>
      </c>
      <c r="V69" s="33">
        <v>4</v>
      </c>
      <c r="W69" s="33">
        <f t="shared" si="31"/>
        <v>80</v>
      </c>
      <c r="X69" s="33">
        <v>1995</v>
      </c>
      <c r="Y69" s="33">
        <f t="shared" si="32"/>
        <v>23</v>
      </c>
      <c r="Z69" s="33">
        <f t="shared" si="35"/>
        <v>0</v>
      </c>
      <c r="AA69" s="41">
        <f t="shared" si="33"/>
        <v>0</v>
      </c>
      <c r="AB69" s="42">
        <f t="shared" si="34"/>
        <v>200</v>
      </c>
      <c r="AC69" s="33"/>
    </row>
    <row r="70" spans="1:29" ht="18" customHeight="1">
      <c r="A70" s="9">
        <v>67</v>
      </c>
      <c r="B70" s="36" t="s">
        <v>96</v>
      </c>
      <c r="C70" s="36" t="s">
        <v>288</v>
      </c>
      <c r="D70" s="37" t="s">
        <v>97</v>
      </c>
      <c r="E70" s="37" t="s">
        <v>98</v>
      </c>
      <c r="F70" s="38" t="s">
        <v>3</v>
      </c>
      <c r="G70" s="39" t="str">
        <f t="shared" si="27"/>
        <v>ΟΚ</v>
      </c>
      <c r="H70" s="39"/>
      <c r="I70" s="39"/>
      <c r="J70" s="40"/>
      <c r="K70" s="33">
        <f t="shared" si="36"/>
        <v>0</v>
      </c>
      <c r="L70" s="33"/>
      <c r="M70" s="33">
        <f t="shared" si="37"/>
        <v>0</v>
      </c>
      <c r="N70" s="38">
        <v>2</v>
      </c>
      <c r="O70" s="33">
        <f t="shared" si="28"/>
        <v>120</v>
      </c>
      <c r="P70" s="33"/>
      <c r="Q70" s="33">
        <f t="shared" si="38"/>
        <v>0</v>
      </c>
      <c r="R70" s="33"/>
      <c r="S70" s="33">
        <f t="shared" si="29"/>
        <v>0</v>
      </c>
      <c r="T70" s="33"/>
      <c r="U70" s="33">
        <f t="shared" si="30"/>
        <v>0</v>
      </c>
      <c r="V70" s="33"/>
      <c r="W70" s="33">
        <f t="shared" si="31"/>
        <v>0</v>
      </c>
      <c r="X70" s="33">
        <v>1970</v>
      </c>
      <c r="Y70" s="33">
        <f t="shared" si="32"/>
        <v>48</v>
      </c>
      <c r="Z70" s="33">
        <f t="shared" si="35"/>
        <v>0</v>
      </c>
      <c r="AA70" s="41">
        <f t="shared" si="33"/>
        <v>75</v>
      </c>
      <c r="AB70" s="42">
        <f t="shared" si="34"/>
        <v>195</v>
      </c>
      <c r="AC70" s="36"/>
    </row>
    <row r="71" spans="1:29" ht="18" customHeight="1">
      <c r="A71" s="9">
        <v>68</v>
      </c>
      <c r="B71" s="22" t="s">
        <v>167</v>
      </c>
      <c r="C71" s="22" t="s">
        <v>323</v>
      </c>
      <c r="D71" s="31" t="s">
        <v>168</v>
      </c>
      <c r="E71" s="31" t="s">
        <v>52</v>
      </c>
      <c r="F71" s="6" t="s">
        <v>3</v>
      </c>
      <c r="G71" s="7" t="str">
        <f t="shared" si="27"/>
        <v>ΟΚ</v>
      </c>
      <c r="H71" s="7"/>
      <c r="I71" s="7"/>
      <c r="J71" s="15"/>
      <c r="K71" s="9">
        <f t="shared" si="36"/>
        <v>0</v>
      </c>
      <c r="L71" s="9"/>
      <c r="M71" s="9">
        <f t="shared" si="37"/>
        <v>0</v>
      </c>
      <c r="N71" s="10"/>
      <c r="O71" s="11">
        <f t="shared" si="28"/>
        <v>0</v>
      </c>
      <c r="P71" s="11"/>
      <c r="Q71" s="11">
        <f t="shared" si="38"/>
        <v>0</v>
      </c>
      <c r="R71" s="9"/>
      <c r="S71" s="9">
        <f t="shared" si="29"/>
        <v>0</v>
      </c>
      <c r="T71" s="9"/>
      <c r="U71" s="9">
        <f t="shared" si="30"/>
        <v>0</v>
      </c>
      <c r="V71" s="9">
        <v>5</v>
      </c>
      <c r="W71" s="9">
        <f t="shared" si="31"/>
        <v>100</v>
      </c>
      <c r="X71" s="9">
        <v>1961</v>
      </c>
      <c r="Y71" s="9">
        <f t="shared" si="32"/>
        <v>57</v>
      </c>
      <c r="Z71" s="9">
        <f t="shared" si="35"/>
        <v>0</v>
      </c>
      <c r="AA71" s="12">
        <f t="shared" si="33"/>
        <v>75</v>
      </c>
      <c r="AB71" s="32">
        <f t="shared" si="34"/>
        <v>175</v>
      </c>
      <c r="AC71" s="9"/>
    </row>
    <row r="72" spans="1:29" ht="18" customHeight="1">
      <c r="A72" s="9">
        <v>69</v>
      </c>
      <c r="B72" s="22" t="s">
        <v>224</v>
      </c>
      <c r="C72" s="22" t="s">
        <v>354</v>
      </c>
      <c r="D72" s="31" t="s">
        <v>225</v>
      </c>
      <c r="E72" s="31" t="s">
        <v>226</v>
      </c>
      <c r="F72" s="6" t="s">
        <v>3</v>
      </c>
      <c r="G72" s="7" t="str">
        <f t="shared" si="27"/>
        <v>ΟΚ</v>
      </c>
      <c r="H72" s="7"/>
      <c r="I72" s="7"/>
      <c r="J72" s="15"/>
      <c r="K72" s="9">
        <f t="shared" si="36"/>
        <v>0</v>
      </c>
      <c r="L72" s="9"/>
      <c r="M72" s="9">
        <f t="shared" si="37"/>
        <v>0</v>
      </c>
      <c r="N72" s="10">
        <v>2</v>
      </c>
      <c r="O72" s="11">
        <f t="shared" si="28"/>
        <v>120</v>
      </c>
      <c r="P72" s="11"/>
      <c r="Q72" s="11">
        <f t="shared" si="38"/>
        <v>0</v>
      </c>
      <c r="R72" s="9"/>
      <c r="S72" s="9">
        <f t="shared" si="29"/>
        <v>0</v>
      </c>
      <c r="T72" s="9"/>
      <c r="U72" s="9">
        <f t="shared" si="30"/>
        <v>0</v>
      </c>
      <c r="V72" s="9"/>
      <c r="W72" s="9">
        <f t="shared" si="31"/>
        <v>0</v>
      </c>
      <c r="X72" s="9">
        <v>1981</v>
      </c>
      <c r="Y72" s="9">
        <f t="shared" si="32"/>
        <v>37</v>
      </c>
      <c r="Z72" s="9">
        <f t="shared" si="35"/>
        <v>50</v>
      </c>
      <c r="AA72" s="12">
        <f t="shared" si="33"/>
        <v>0</v>
      </c>
      <c r="AB72" s="32">
        <f t="shared" si="34"/>
        <v>170</v>
      </c>
      <c r="AC72" s="9"/>
    </row>
    <row r="73" spans="1:29" s="5" customFormat="1" ht="21.75" customHeight="1">
      <c r="A73" s="9">
        <v>69</v>
      </c>
      <c r="B73" s="36" t="s">
        <v>38</v>
      </c>
      <c r="C73" s="36" t="s">
        <v>266</v>
      </c>
      <c r="D73" s="37" t="s">
        <v>39</v>
      </c>
      <c r="E73" s="37" t="s">
        <v>40</v>
      </c>
      <c r="F73" s="38" t="s">
        <v>3</v>
      </c>
      <c r="G73" s="39" t="str">
        <f t="shared" si="27"/>
        <v>ΟΚ</v>
      </c>
      <c r="H73" s="39"/>
      <c r="I73" s="39"/>
      <c r="J73" s="40"/>
      <c r="K73" s="33">
        <f t="shared" si="36"/>
        <v>0</v>
      </c>
      <c r="L73" s="33"/>
      <c r="M73" s="33">
        <f t="shared" si="37"/>
        <v>0</v>
      </c>
      <c r="N73" s="38"/>
      <c r="O73" s="33">
        <f t="shared" si="28"/>
        <v>0</v>
      </c>
      <c r="P73" s="33"/>
      <c r="Q73" s="33">
        <f t="shared" si="38"/>
        <v>0</v>
      </c>
      <c r="R73" s="33"/>
      <c r="S73" s="33">
        <f t="shared" si="29"/>
        <v>0</v>
      </c>
      <c r="T73" s="33" t="s">
        <v>3</v>
      </c>
      <c r="U73" s="33">
        <f t="shared" si="30"/>
        <v>120</v>
      </c>
      <c r="V73" s="33"/>
      <c r="W73" s="33">
        <f t="shared" si="31"/>
        <v>0</v>
      </c>
      <c r="X73" s="33">
        <v>1993</v>
      </c>
      <c r="Y73" s="33">
        <f t="shared" si="32"/>
        <v>25</v>
      </c>
      <c r="Z73" s="33">
        <f t="shared" si="35"/>
        <v>50</v>
      </c>
      <c r="AA73" s="41">
        <f t="shared" si="33"/>
        <v>0</v>
      </c>
      <c r="AB73" s="42">
        <f t="shared" si="34"/>
        <v>170</v>
      </c>
      <c r="AC73" s="33"/>
    </row>
    <row r="74" spans="1:29" s="5" customFormat="1" ht="21.75" customHeight="1">
      <c r="A74" s="9">
        <v>71</v>
      </c>
      <c r="B74" s="22" t="s">
        <v>56</v>
      </c>
      <c r="C74" s="22" t="s">
        <v>275</v>
      </c>
      <c r="D74" s="31" t="s">
        <v>57</v>
      </c>
      <c r="E74" s="31" t="s">
        <v>58</v>
      </c>
      <c r="F74" s="6" t="s">
        <v>3</v>
      </c>
      <c r="G74" s="7" t="str">
        <f t="shared" si="27"/>
        <v>ΟΚ</v>
      </c>
      <c r="H74" s="7"/>
      <c r="I74" s="7" t="s">
        <v>3</v>
      </c>
      <c r="J74" s="15"/>
      <c r="K74" s="9">
        <f t="shared" si="36"/>
        <v>0</v>
      </c>
      <c r="L74" s="9"/>
      <c r="M74" s="9">
        <f t="shared" si="37"/>
        <v>0</v>
      </c>
      <c r="N74" s="10"/>
      <c r="O74" s="11">
        <f t="shared" si="28"/>
        <v>0</v>
      </c>
      <c r="P74" s="11"/>
      <c r="Q74" s="11">
        <f t="shared" si="38"/>
        <v>0</v>
      </c>
      <c r="R74" s="9"/>
      <c r="S74" s="9">
        <f t="shared" si="29"/>
        <v>0</v>
      </c>
      <c r="T74" s="9"/>
      <c r="U74" s="9">
        <f t="shared" si="30"/>
        <v>0</v>
      </c>
      <c r="V74" s="9">
        <v>5</v>
      </c>
      <c r="W74" s="9">
        <f t="shared" si="31"/>
        <v>100</v>
      </c>
      <c r="X74" s="9">
        <v>1989</v>
      </c>
      <c r="Y74" s="9">
        <f t="shared" si="32"/>
        <v>29</v>
      </c>
      <c r="Z74" s="9">
        <f t="shared" si="35"/>
        <v>50</v>
      </c>
      <c r="AA74" s="12">
        <f t="shared" si="33"/>
        <v>0</v>
      </c>
      <c r="AB74" s="32">
        <f t="shared" si="34"/>
        <v>150</v>
      </c>
      <c r="AC74" s="9"/>
    </row>
    <row r="75" spans="1:29" ht="18" customHeight="1">
      <c r="A75" s="9">
        <v>71</v>
      </c>
      <c r="B75" s="22" t="s">
        <v>158</v>
      </c>
      <c r="C75" s="22" t="s">
        <v>320</v>
      </c>
      <c r="D75" s="31" t="s">
        <v>159</v>
      </c>
      <c r="E75" s="31" t="s">
        <v>160</v>
      </c>
      <c r="F75" s="6" t="s">
        <v>3</v>
      </c>
      <c r="G75" s="7" t="str">
        <f t="shared" si="27"/>
        <v>ΟΚ</v>
      </c>
      <c r="H75" s="7"/>
      <c r="I75" s="7"/>
      <c r="J75" s="15"/>
      <c r="K75" s="9">
        <f t="shared" si="36"/>
        <v>0</v>
      </c>
      <c r="L75" s="9"/>
      <c r="M75" s="9">
        <f t="shared" si="37"/>
        <v>0</v>
      </c>
      <c r="N75" s="10">
        <v>1</v>
      </c>
      <c r="O75" s="11">
        <f t="shared" si="28"/>
        <v>60</v>
      </c>
      <c r="P75" s="11"/>
      <c r="Q75" s="11">
        <f t="shared" si="38"/>
        <v>0</v>
      </c>
      <c r="R75" s="9"/>
      <c r="S75" s="9">
        <f t="shared" si="29"/>
        <v>0</v>
      </c>
      <c r="T75" s="9"/>
      <c r="U75" s="9">
        <f t="shared" si="30"/>
        <v>0</v>
      </c>
      <c r="V75" s="9">
        <v>2</v>
      </c>
      <c r="W75" s="9">
        <f t="shared" si="31"/>
        <v>40</v>
      </c>
      <c r="X75" s="9">
        <v>1983</v>
      </c>
      <c r="Y75" s="9">
        <f t="shared" si="32"/>
        <v>35</v>
      </c>
      <c r="Z75" s="9">
        <f t="shared" si="35"/>
        <v>50</v>
      </c>
      <c r="AA75" s="12">
        <f t="shared" si="33"/>
        <v>0</v>
      </c>
      <c r="AB75" s="32">
        <f t="shared" si="34"/>
        <v>150</v>
      </c>
      <c r="AC75" s="9"/>
    </row>
    <row r="76" spans="1:29" ht="18" customHeight="1">
      <c r="A76" s="9">
        <v>73</v>
      </c>
      <c r="B76" s="22" t="s">
        <v>331</v>
      </c>
      <c r="C76" s="22" t="s">
        <v>332</v>
      </c>
      <c r="D76" s="31" t="s">
        <v>177</v>
      </c>
      <c r="E76" s="31" t="s">
        <v>148</v>
      </c>
      <c r="F76" s="6" t="s">
        <v>3</v>
      </c>
      <c r="G76" s="7" t="str">
        <f aca="true" t="shared" si="39" ref="G76:G94">IF(F76="ΝΑΙ","ΟΚ","ΑΠΟΡΡΙΠΤΕΤΑΙ")</f>
        <v>ΟΚ</v>
      </c>
      <c r="H76" s="7"/>
      <c r="I76" s="7" t="s">
        <v>3</v>
      </c>
      <c r="J76" s="15"/>
      <c r="K76" s="9"/>
      <c r="L76" s="9"/>
      <c r="M76" s="9">
        <f t="shared" si="37"/>
        <v>0</v>
      </c>
      <c r="N76" s="10"/>
      <c r="O76" s="11"/>
      <c r="P76" s="11"/>
      <c r="Q76" s="11"/>
      <c r="R76" s="9"/>
      <c r="S76" s="9"/>
      <c r="T76" s="9"/>
      <c r="U76" s="9"/>
      <c r="V76" s="9">
        <v>3</v>
      </c>
      <c r="W76" s="9">
        <f aca="true" t="shared" si="40" ref="W76:W85">V76*20</f>
        <v>60</v>
      </c>
      <c r="X76" s="9">
        <v>1963</v>
      </c>
      <c r="Y76" s="9">
        <f aca="true" t="shared" si="41" ref="Y76:Y94">2018-X76</f>
        <v>55</v>
      </c>
      <c r="Z76" s="9">
        <f t="shared" si="35"/>
        <v>0</v>
      </c>
      <c r="AA76" s="12">
        <f aca="true" t="shared" si="42" ref="AA76:AA94">IF(AND(Y76&gt;=40,Y76&lt;=100),75,0)</f>
        <v>75</v>
      </c>
      <c r="AB76" s="32">
        <f aca="true" t="shared" si="43" ref="AB76:AB94">K76+M76+O76+Q76+S76+U76+W76+Z76+AA76</f>
        <v>135</v>
      </c>
      <c r="AC76" s="9"/>
    </row>
    <row r="77" spans="1:29" ht="18" customHeight="1">
      <c r="A77" s="9">
        <v>73</v>
      </c>
      <c r="B77" s="22" t="s">
        <v>188</v>
      </c>
      <c r="C77" s="22" t="s">
        <v>336</v>
      </c>
      <c r="D77" s="31" t="s">
        <v>189</v>
      </c>
      <c r="E77" s="31" t="s">
        <v>103</v>
      </c>
      <c r="F77" s="6" t="s">
        <v>3</v>
      </c>
      <c r="G77" s="7" t="str">
        <f t="shared" si="39"/>
        <v>ΟΚ</v>
      </c>
      <c r="H77" s="7"/>
      <c r="I77" s="7"/>
      <c r="J77" s="15"/>
      <c r="K77" s="9">
        <f aca="true" t="shared" si="44" ref="K77:K85">J77*17</f>
        <v>0</v>
      </c>
      <c r="L77" s="9"/>
      <c r="M77" s="9">
        <f t="shared" si="37"/>
        <v>0</v>
      </c>
      <c r="N77" s="10">
        <v>1</v>
      </c>
      <c r="O77" s="11">
        <f aca="true" t="shared" si="45" ref="O77:O85">N77*60</f>
        <v>60</v>
      </c>
      <c r="P77" s="11"/>
      <c r="Q77" s="11">
        <f aca="true" t="shared" si="46" ref="Q77:Q85">P77*120</f>
        <v>0</v>
      </c>
      <c r="R77" s="9"/>
      <c r="S77" s="9">
        <f aca="true" t="shared" si="47" ref="S77:S85">IF(R77="ΝΑΙ",170,0)</f>
        <v>0</v>
      </c>
      <c r="T77" s="9"/>
      <c r="U77" s="9">
        <f aca="true" t="shared" si="48" ref="U77:U85">IF(T77="ΝΑΙ",120,0)</f>
        <v>0</v>
      </c>
      <c r="V77" s="9"/>
      <c r="W77" s="9">
        <f t="shared" si="40"/>
        <v>0</v>
      </c>
      <c r="X77" s="9">
        <v>1966</v>
      </c>
      <c r="Y77" s="9">
        <f t="shared" si="41"/>
        <v>52</v>
      </c>
      <c r="Z77" s="9">
        <f aca="true" t="shared" si="49" ref="Z77:Z94">IF(AND(Y77&gt;24,Y77&lt;40),50,0)</f>
        <v>0</v>
      </c>
      <c r="AA77" s="12">
        <f t="shared" si="42"/>
        <v>75</v>
      </c>
      <c r="AB77" s="32">
        <f t="shared" si="43"/>
        <v>135</v>
      </c>
      <c r="AC77" s="9"/>
    </row>
    <row r="78" spans="1:29" s="5" customFormat="1" ht="30" customHeight="1">
      <c r="A78" s="9">
        <v>73</v>
      </c>
      <c r="B78" s="22" t="s">
        <v>50</v>
      </c>
      <c r="C78" s="22" t="s">
        <v>273</v>
      </c>
      <c r="D78" s="31" t="s">
        <v>51</v>
      </c>
      <c r="E78" s="31" t="s">
        <v>52</v>
      </c>
      <c r="F78" s="6" t="s">
        <v>3</v>
      </c>
      <c r="G78" s="7" t="str">
        <f t="shared" si="39"/>
        <v>ΟΚ</v>
      </c>
      <c r="H78" s="7"/>
      <c r="I78" s="7"/>
      <c r="J78" s="15"/>
      <c r="K78" s="9">
        <f t="shared" si="44"/>
        <v>0</v>
      </c>
      <c r="L78" s="9"/>
      <c r="M78" s="9">
        <f t="shared" si="37"/>
        <v>0</v>
      </c>
      <c r="N78" s="10">
        <v>1</v>
      </c>
      <c r="O78" s="11">
        <f t="shared" si="45"/>
        <v>60</v>
      </c>
      <c r="P78" s="11"/>
      <c r="Q78" s="11">
        <f t="shared" si="46"/>
        <v>0</v>
      </c>
      <c r="R78" s="9"/>
      <c r="S78" s="9">
        <f t="shared" si="47"/>
        <v>0</v>
      </c>
      <c r="T78" s="9"/>
      <c r="U78" s="9">
        <f t="shared" si="48"/>
        <v>0</v>
      </c>
      <c r="V78" s="9"/>
      <c r="W78" s="9">
        <f t="shared" si="40"/>
        <v>0</v>
      </c>
      <c r="X78" s="9">
        <v>1970</v>
      </c>
      <c r="Y78" s="9">
        <f t="shared" si="41"/>
        <v>48</v>
      </c>
      <c r="Z78" s="9">
        <f t="shared" si="49"/>
        <v>0</v>
      </c>
      <c r="AA78" s="12">
        <f t="shared" si="42"/>
        <v>75</v>
      </c>
      <c r="AB78" s="32">
        <f t="shared" si="43"/>
        <v>135</v>
      </c>
      <c r="AC78" s="9"/>
    </row>
    <row r="79" spans="1:29" ht="18" customHeight="1">
      <c r="A79" s="9">
        <v>73</v>
      </c>
      <c r="B79" s="22" t="s">
        <v>112</v>
      </c>
      <c r="C79" s="22" t="s">
        <v>299</v>
      </c>
      <c r="D79" s="31" t="s">
        <v>113</v>
      </c>
      <c r="E79" s="31" t="s">
        <v>109</v>
      </c>
      <c r="F79" s="6" t="s">
        <v>3</v>
      </c>
      <c r="G79" s="7" t="str">
        <f t="shared" si="39"/>
        <v>ΟΚ</v>
      </c>
      <c r="H79" s="7"/>
      <c r="I79" s="7"/>
      <c r="J79" s="15"/>
      <c r="K79" s="9">
        <f t="shared" si="44"/>
        <v>0</v>
      </c>
      <c r="L79" s="9"/>
      <c r="M79" s="9">
        <f t="shared" si="37"/>
        <v>0</v>
      </c>
      <c r="N79" s="10">
        <v>1</v>
      </c>
      <c r="O79" s="11">
        <f t="shared" si="45"/>
        <v>60</v>
      </c>
      <c r="P79" s="11"/>
      <c r="Q79" s="11">
        <f t="shared" si="46"/>
        <v>0</v>
      </c>
      <c r="R79" s="9"/>
      <c r="S79" s="9">
        <f t="shared" si="47"/>
        <v>0</v>
      </c>
      <c r="T79" s="9"/>
      <c r="U79" s="9">
        <f t="shared" si="48"/>
        <v>0</v>
      </c>
      <c r="V79" s="9"/>
      <c r="W79" s="9">
        <f t="shared" si="40"/>
        <v>0</v>
      </c>
      <c r="X79" s="9">
        <v>1970</v>
      </c>
      <c r="Y79" s="9">
        <f t="shared" si="41"/>
        <v>48</v>
      </c>
      <c r="Z79" s="9">
        <f t="shared" si="49"/>
        <v>0</v>
      </c>
      <c r="AA79" s="12">
        <f t="shared" si="42"/>
        <v>75</v>
      </c>
      <c r="AB79" s="32">
        <f t="shared" si="43"/>
        <v>135</v>
      </c>
      <c r="AC79" s="9"/>
    </row>
    <row r="80" spans="1:29" s="5" customFormat="1" ht="18" customHeight="1">
      <c r="A80" s="9">
        <v>73</v>
      </c>
      <c r="B80" s="22" t="s">
        <v>186</v>
      </c>
      <c r="C80" s="22" t="s">
        <v>335</v>
      </c>
      <c r="D80" s="31" t="s">
        <v>187</v>
      </c>
      <c r="E80" s="31" t="s">
        <v>34</v>
      </c>
      <c r="F80" s="6" t="s">
        <v>3</v>
      </c>
      <c r="G80" s="7" t="str">
        <f t="shared" si="39"/>
        <v>ΟΚ</v>
      </c>
      <c r="H80" s="7"/>
      <c r="I80" s="7"/>
      <c r="J80" s="15"/>
      <c r="K80" s="9">
        <f t="shared" si="44"/>
        <v>0</v>
      </c>
      <c r="L80" s="9"/>
      <c r="M80" s="9">
        <f t="shared" si="37"/>
        <v>0</v>
      </c>
      <c r="N80" s="10">
        <v>1</v>
      </c>
      <c r="O80" s="11">
        <f t="shared" si="45"/>
        <v>60</v>
      </c>
      <c r="P80" s="11"/>
      <c r="Q80" s="11">
        <f t="shared" si="46"/>
        <v>0</v>
      </c>
      <c r="R80" s="9"/>
      <c r="S80" s="9">
        <f t="shared" si="47"/>
        <v>0</v>
      </c>
      <c r="T80" s="9"/>
      <c r="U80" s="9">
        <f t="shared" si="48"/>
        <v>0</v>
      </c>
      <c r="V80" s="9"/>
      <c r="W80" s="9">
        <f t="shared" si="40"/>
        <v>0</v>
      </c>
      <c r="X80" s="9">
        <v>1972</v>
      </c>
      <c r="Y80" s="9">
        <f t="shared" si="41"/>
        <v>46</v>
      </c>
      <c r="Z80" s="9">
        <f t="shared" si="49"/>
        <v>0</v>
      </c>
      <c r="AA80" s="12">
        <f t="shared" si="42"/>
        <v>75</v>
      </c>
      <c r="AB80" s="32">
        <f t="shared" si="43"/>
        <v>135</v>
      </c>
      <c r="AC80" s="9"/>
    </row>
    <row r="81" spans="1:29" s="5" customFormat="1" ht="18" customHeight="1">
      <c r="A81" s="9">
        <v>78</v>
      </c>
      <c r="B81" s="22" t="s">
        <v>53</v>
      </c>
      <c r="C81" s="22" t="s">
        <v>274</v>
      </c>
      <c r="D81" s="31" t="s">
        <v>54</v>
      </c>
      <c r="E81" s="31" t="s">
        <v>55</v>
      </c>
      <c r="F81" s="6" t="s">
        <v>3</v>
      </c>
      <c r="G81" s="7" t="str">
        <f t="shared" si="39"/>
        <v>ΟΚ</v>
      </c>
      <c r="H81" s="7"/>
      <c r="I81" s="7" t="s">
        <v>3</v>
      </c>
      <c r="J81" s="15"/>
      <c r="K81" s="9">
        <f t="shared" si="44"/>
        <v>0</v>
      </c>
      <c r="L81" s="9"/>
      <c r="M81" s="9">
        <f t="shared" si="37"/>
        <v>0</v>
      </c>
      <c r="N81" s="10"/>
      <c r="O81" s="11">
        <f t="shared" si="45"/>
        <v>0</v>
      </c>
      <c r="P81" s="11"/>
      <c r="Q81" s="11">
        <f t="shared" si="46"/>
        <v>0</v>
      </c>
      <c r="R81" s="9"/>
      <c r="S81" s="9">
        <f t="shared" si="47"/>
        <v>0</v>
      </c>
      <c r="T81" s="9"/>
      <c r="U81" s="9">
        <f t="shared" si="48"/>
        <v>0</v>
      </c>
      <c r="V81" s="9">
        <v>2</v>
      </c>
      <c r="W81" s="9">
        <f t="shared" si="40"/>
        <v>40</v>
      </c>
      <c r="X81" s="9">
        <v>1969</v>
      </c>
      <c r="Y81" s="9">
        <f t="shared" si="41"/>
        <v>49</v>
      </c>
      <c r="Z81" s="9">
        <f t="shared" si="49"/>
        <v>0</v>
      </c>
      <c r="AA81" s="12">
        <f t="shared" si="42"/>
        <v>75</v>
      </c>
      <c r="AB81" s="32">
        <f t="shared" si="43"/>
        <v>115</v>
      </c>
      <c r="AC81" s="9"/>
    </row>
    <row r="82" spans="1:29" s="5" customFormat="1" ht="21.75" customHeight="1">
      <c r="A82" s="9">
        <v>79</v>
      </c>
      <c r="B82" s="36" t="s">
        <v>76</v>
      </c>
      <c r="C82" s="36" t="s">
        <v>281</v>
      </c>
      <c r="D82" s="37" t="s">
        <v>77</v>
      </c>
      <c r="E82" s="37" t="s">
        <v>78</v>
      </c>
      <c r="F82" s="6" t="s">
        <v>3</v>
      </c>
      <c r="G82" s="7" t="str">
        <f t="shared" si="39"/>
        <v>ΟΚ</v>
      </c>
      <c r="H82" s="7"/>
      <c r="I82" s="7"/>
      <c r="J82" s="15"/>
      <c r="K82" s="9">
        <f t="shared" si="44"/>
        <v>0</v>
      </c>
      <c r="L82" s="9"/>
      <c r="M82" s="9">
        <f t="shared" si="37"/>
        <v>0</v>
      </c>
      <c r="N82" s="10"/>
      <c r="O82" s="11">
        <f t="shared" si="45"/>
        <v>0</v>
      </c>
      <c r="P82" s="11"/>
      <c r="Q82" s="11">
        <f t="shared" si="46"/>
        <v>0</v>
      </c>
      <c r="R82" s="9"/>
      <c r="S82" s="9">
        <f t="shared" si="47"/>
        <v>0</v>
      </c>
      <c r="T82" s="9"/>
      <c r="U82" s="9">
        <f t="shared" si="48"/>
        <v>0</v>
      </c>
      <c r="V82" s="9"/>
      <c r="W82" s="9">
        <f t="shared" si="40"/>
        <v>0</v>
      </c>
      <c r="X82" s="9">
        <v>1972</v>
      </c>
      <c r="Y82" s="9">
        <f t="shared" si="41"/>
        <v>46</v>
      </c>
      <c r="Z82" s="9">
        <f t="shared" si="49"/>
        <v>0</v>
      </c>
      <c r="AA82" s="12">
        <f t="shared" si="42"/>
        <v>75</v>
      </c>
      <c r="AB82" s="32">
        <f t="shared" si="43"/>
        <v>75</v>
      </c>
      <c r="AC82" s="36"/>
    </row>
    <row r="83" spans="1:29" ht="18" customHeight="1">
      <c r="A83" s="9">
        <v>79</v>
      </c>
      <c r="B83" s="36" t="s">
        <v>179</v>
      </c>
      <c r="C83" s="36" t="s">
        <v>329</v>
      </c>
      <c r="D83" s="37" t="s">
        <v>180</v>
      </c>
      <c r="E83" s="37" t="s">
        <v>175</v>
      </c>
      <c r="F83" s="38" t="s">
        <v>3</v>
      </c>
      <c r="G83" s="39" t="str">
        <f t="shared" si="39"/>
        <v>ΟΚ</v>
      </c>
      <c r="H83" s="39"/>
      <c r="I83" s="39" t="s">
        <v>3</v>
      </c>
      <c r="J83" s="40"/>
      <c r="K83" s="33">
        <f t="shared" si="44"/>
        <v>0</v>
      </c>
      <c r="L83" s="33"/>
      <c r="M83" s="33">
        <f t="shared" si="37"/>
        <v>0</v>
      </c>
      <c r="N83" s="38"/>
      <c r="O83" s="33">
        <f t="shared" si="45"/>
        <v>0</v>
      </c>
      <c r="P83" s="33"/>
      <c r="Q83" s="33">
        <f t="shared" si="46"/>
        <v>0</v>
      </c>
      <c r="R83" s="33"/>
      <c r="S83" s="33">
        <f t="shared" si="47"/>
        <v>0</v>
      </c>
      <c r="T83" s="33"/>
      <c r="U83" s="33">
        <f t="shared" si="48"/>
        <v>0</v>
      </c>
      <c r="V83" s="33"/>
      <c r="W83" s="33">
        <f t="shared" si="40"/>
        <v>0</v>
      </c>
      <c r="X83" s="33">
        <v>1978</v>
      </c>
      <c r="Y83" s="33">
        <f t="shared" si="41"/>
        <v>40</v>
      </c>
      <c r="Z83" s="33">
        <f t="shared" si="49"/>
        <v>0</v>
      </c>
      <c r="AA83" s="41">
        <f t="shared" si="42"/>
        <v>75</v>
      </c>
      <c r="AB83" s="42">
        <f t="shared" si="43"/>
        <v>75</v>
      </c>
      <c r="AC83" s="33"/>
    </row>
    <row r="84" spans="1:29" ht="18" customHeight="1">
      <c r="A84" s="9">
        <v>79</v>
      </c>
      <c r="B84" s="22" t="s">
        <v>238</v>
      </c>
      <c r="C84" s="22" t="s">
        <v>361</v>
      </c>
      <c r="D84" s="31" t="s">
        <v>239</v>
      </c>
      <c r="E84" s="31" t="s">
        <v>240</v>
      </c>
      <c r="F84" s="6" t="s">
        <v>3</v>
      </c>
      <c r="G84" s="7" t="str">
        <f t="shared" si="39"/>
        <v>ΟΚ</v>
      </c>
      <c r="H84" s="7"/>
      <c r="I84" s="7"/>
      <c r="J84" s="15"/>
      <c r="K84" s="9">
        <f t="shared" si="44"/>
        <v>0</v>
      </c>
      <c r="L84" s="9"/>
      <c r="M84" s="9">
        <f t="shared" si="37"/>
        <v>0</v>
      </c>
      <c r="N84" s="10"/>
      <c r="O84" s="11">
        <f t="shared" si="45"/>
        <v>0</v>
      </c>
      <c r="P84" s="11"/>
      <c r="Q84" s="11">
        <f t="shared" si="46"/>
        <v>0</v>
      </c>
      <c r="R84" s="9"/>
      <c r="S84" s="9">
        <f t="shared" si="47"/>
        <v>0</v>
      </c>
      <c r="T84" s="9"/>
      <c r="U84" s="9">
        <f t="shared" si="48"/>
        <v>0</v>
      </c>
      <c r="V84" s="9"/>
      <c r="W84" s="9">
        <f t="shared" si="40"/>
        <v>0</v>
      </c>
      <c r="X84" s="9">
        <v>1969</v>
      </c>
      <c r="Y84" s="9">
        <f t="shared" si="41"/>
        <v>49</v>
      </c>
      <c r="Z84" s="9">
        <f t="shared" si="49"/>
        <v>0</v>
      </c>
      <c r="AA84" s="12">
        <f t="shared" si="42"/>
        <v>75</v>
      </c>
      <c r="AB84" s="32">
        <f t="shared" si="43"/>
        <v>75</v>
      </c>
      <c r="AC84" s="9"/>
    </row>
    <row r="85" spans="1:29" ht="18" customHeight="1">
      <c r="A85" s="9">
        <v>79</v>
      </c>
      <c r="B85" s="22" t="s">
        <v>181</v>
      </c>
      <c r="C85" s="22" t="s">
        <v>330</v>
      </c>
      <c r="D85" s="31" t="s">
        <v>180</v>
      </c>
      <c r="E85" s="31" t="s">
        <v>69</v>
      </c>
      <c r="F85" s="6" t="s">
        <v>3</v>
      </c>
      <c r="G85" s="7" t="str">
        <f t="shared" si="39"/>
        <v>ΟΚ</v>
      </c>
      <c r="H85" s="7"/>
      <c r="I85" s="7"/>
      <c r="J85" s="15"/>
      <c r="K85" s="9">
        <f t="shared" si="44"/>
        <v>0</v>
      </c>
      <c r="L85" s="9"/>
      <c r="M85" s="9">
        <f t="shared" si="37"/>
        <v>0</v>
      </c>
      <c r="N85" s="10"/>
      <c r="O85" s="11">
        <f t="shared" si="45"/>
        <v>0</v>
      </c>
      <c r="P85" s="11"/>
      <c r="Q85" s="11">
        <f t="shared" si="46"/>
        <v>0</v>
      </c>
      <c r="R85" s="9"/>
      <c r="S85" s="9">
        <f t="shared" si="47"/>
        <v>0</v>
      </c>
      <c r="T85" s="9"/>
      <c r="U85" s="9">
        <f t="shared" si="48"/>
        <v>0</v>
      </c>
      <c r="V85" s="9"/>
      <c r="W85" s="9">
        <f t="shared" si="40"/>
        <v>0</v>
      </c>
      <c r="X85" s="9">
        <v>1959</v>
      </c>
      <c r="Y85" s="9">
        <f t="shared" si="41"/>
        <v>59</v>
      </c>
      <c r="Z85" s="9">
        <f t="shared" si="49"/>
        <v>0</v>
      </c>
      <c r="AA85" s="12">
        <f t="shared" si="42"/>
        <v>75</v>
      </c>
      <c r="AB85" s="32">
        <f t="shared" si="43"/>
        <v>75</v>
      </c>
      <c r="AC85" s="9"/>
    </row>
    <row r="86" spans="1:29" s="5" customFormat="1" ht="21.75" customHeight="1">
      <c r="A86" s="9">
        <v>79</v>
      </c>
      <c r="B86" s="22" t="s">
        <v>270</v>
      </c>
      <c r="C86" s="22" t="s">
        <v>271</v>
      </c>
      <c r="D86" s="31" t="s">
        <v>272</v>
      </c>
      <c r="E86" s="31" t="s">
        <v>116</v>
      </c>
      <c r="F86" s="6" t="s">
        <v>3</v>
      </c>
      <c r="G86" s="7" t="str">
        <f t="shared" si="39"/>
        <v>ΟΚ</v>
      </c>
      <c r="H86" s="7"/>
      <c r="I86" s="7"/>
      <c r="J86" s="15"/>
      <c r="K86" s="9"/>
      <c r="L86" s="9"/>
      <c r="M86" s="9"/>
      <c r="N86" s="10"/>
      <c r="O86" s="11"/>
      <c r="P86" s="11"/>
      <c r="Q86" s="11"/>
      <c r="R86" s="9"/>
      <c r="S86" s="9"/>
      <c r="T86" s="9"/>
      <c r="U86" s="9"/>
      <c r="V86" s="9">
        <v>8</v>
      </c>
      <c r="W86" s="9"/>
      <c r="X86" s="9">
        <v>1973</v>
      </c>
      <c r="Y86" s="9">
        <f t="shared" si="41"/>
        <v>45</v>
      </c>
      <c r="Z86" s="9">
        <f t="shared" si="49"/>
        <v>0</v>
      </c>
      <c r="AA86" s="12">
        <f t="shared" si="42"/>
        <v>75</v>
      </c>
      <c r="AB86" s="32">
        <f t="shared" si="43"/>
        <v>75</v>
      </c>
      <c r="AC86" s="9"/>
    </row>
    <row r="87" spans="1:29" ht="18" customHeight="1">
      <c r="A87" s="9">
        <v>84</v>
      </c>
      <c r="B87" s="22" t="s">
        <v>124</v>
      </c>
      <c r="C87" s="22" t="s">
        <v>304</v>
      </c>
      <c r="D87" s="31" t="s">
        <v>125</v>
      </c>
      <c r="E87" s="31" t="s">
        <v>86</v>
      </c>
      <c r="F87" s="6" t="s">
        <v>3</v>
      </c>
      <c r="G87" s="7" t="str">
        <f t="shared" si="39"/>
        <v>ΟΚ</v>
      </c>
      <c r="H87" s="7"/>
      <c r="I87" s="7"/>
      <c r="J87" s="15"/>
      <c r="K87" s="9">
        <f aca="true" t="shared" si="50" ref="K87:K94">J87*17</f>
        <v>0</v>
      </c>
      <c r="L87" s="9"/>
      <c r="M87" s="9">
        <f aca="true" t="shared" si="51" ref="M87:M94">L87*7</f>
        <v>0</v>
      </c>
      <c r="N87" s="10">
        <v>1</v>
      </c>
      <c r="O87" s="11">
        <f aca="true" t="shared" si="52" ref="O87:O94">N87*60</f>
        <v>60</v>
      </c>
      <c r="P87" s="11"/>
      <c r="Q87" s="11">
        <f>P87*120</f>
        <v>0</v>
      </c>
      <c r="R87" s="9"/>
      <c r="S87" s="9">
        <f>IF(R87="ΝΑΙ",170,0)</f>
        <v>0</v>
      </c>
      <c r="T87" s="9"/>
      <c r="U87" s="9">
        <f>IF(T87="ΝΑΙ",120,0)</f>
        <v>0</v>
      </c>
      <c r="V87" s="9"/>
      <c r="W87" s="9">
        <f>V87*20</f>
        <v>0</v>
      </c>
      <c r="X87" s="9"/>
      <c r="Y87" s="9">
        <f t="shared" si="41"/>
        <v>2018</v>
      </c>
      <c r="Z87" s="9">
        <f t="shared" si="49"/>
        <v>0</v>
      </c>
      <c r="AA87" s="12">
        <f t="shared" si="42"/>
        <v>0</v>
      </c>
      <c r="AB87" s="32">
        <f t="shared" si="43"/>
        <v>60</v>
      </c>
      <c r="AC87" s="9"/>
    </row>
    <row r="88" spans="1:29" s="5" customFormat="1" ht="18" customHeight="1">
      <c r="A88" s="9">
        <v>85</v>
      </c>
      <c r="B88" s="22" t="s">
        <v>312</v>
      </c>
      <c r="C88" s="22" t="s">
        <v>313</v>
      </c>
      <c r="D88" s="31" t="s">
        <v>314</v>
      </c>
      <c r="E88" s="31" t="s">
        <v>209</v>
      </c>
      <c r="F88" s="6" t="s">
        <v>3</v>
      </c>
      <c r="G88" s="7" t="str">
        <f t="shared" si="39"/>
        <v>ΟΚ</v>
      </c>
      <c r="H88" s="7"/>
      <c r="I88" s="7"/>
      <c r="J88" s="15"/>
      <c r="K88" s="9">
        <f t="shared" si="50"/>
        <v>0</v>
      </c>
      <c r="L88" s="9"/>
      <c r="M88" s="9">
        <f t="shared" si="51"/>
        <v>0</v>
      </c>
      <c r="N88" s="10"/>
      <c r="O88" s="11">
        <f t="shared" si="52"/>
        <v>0</v>
      </c>
      <c r="P88" s="11"/>
      <c r="Q88" s="11">
        <v>0</v>
      </c>
      <c r="R88" s="9"/>
      <c r="S88" s="9"/>
      <c r="T88" s="9"/>
      <c r="U88" s="9"/>
      <c r="V88" s="9"/>
      <c r="W88" s="9"/>
      <c r="X88" s="9">
        <v>1986</v>
      </c>
      <c r="Y88" s="9">
        <f t="shared" si="41"/>
        <v>32</v>
      </c>
      <c r="Z88" s="9">
        <f t="shared" si="49"/>
        <v>50</v>
      </c>
      <c r="AA88" s="12">
        <f t="shared" si="42"/>
        <v>0</v>
      </c>
      <c r="AB88" s="32">
        <f t="shared" si="43"/>
        <v>50</v>
      </c>
      <c r="AC88" s="9"/>
    </row>
    <row r="89" spans="1:29" ht="18" customHeight="1">
      <c r="A89" s="9">
        <v>85</v>
      </c>
      <c r="B89" s="36" t="s">
        <v>221</v>
      </c>
      <c r="C89" s="36" t="s">
        <v>353</v>
      </c>
      <c r="D89" s="37" t="s">
        <v>222</v>
      </c>
      <c r="E89" s="37" t="s">
        <v>223</v>
      </c>
      <c r="F89" s="38" t="s">
        <v>3</v>
      </c>
      <c r="G89" s="39" t="str">
        <f t="shared" si="39"/>
        <v>ΟΚ</v>
      </c>
      <c r="H89" s="39"/>
      <c r="I89" s="39"/>
      <c r="J89" s="40"/>
      <c r="K89" s="33">
        <f t="shared" si="50"/>
        <v>0</v>
      </c>
      <c r="L89" s="33"/>
      <c r="M89" s="33">
        <f t="shared" si="51"/>
        <v>0</v>
      </c>
      <c r="N89" s="38"/>
      <c r="O89" s="33">
        <f t="shared" si="52"/>
        <v>0</v>
      </c>
      <c r="P89" s="33"/>
      <c r="Q89" s="33">
        <f aca="true" t="shared" si="53" ref="Q89:Q94">P89*120</f>
        <v>0</v>
      </c>
      <c r="R89" s="33"/>
      <c r="S89" s="33">
        <f aca="true" t="shared" si="54" ref="S89:S94">IF(R89="ΝΑΙ",170,0)</f>
        <v>0</v>
      </c>
      <c r="T89" s="33"/>
      <c r="U89" s="33">
        <f aca="true" t="shared" si="55" ref="U89:U94">IF(T89="ΝΑΙ",120,0)</f>
        <v>0</v>
      </c>
      <c r="V89" s="33"/>
      <c r="W89" s="33">
        <f aca="true" t="shared" si="56" ref="W89:W94">V89*20</f>
        <v>0</v>
      </c>
      <c r="X89" s="33">
        <v>1989</v>
      </c>
      <c r="Y89" s="33">
        <f t="shared" si="41"/>
        <v>29</v>
      </c>
      <c r="Z89" s="33">
        <f t="shared" si="49"/>
        <v>50</v>
      </c>
      <c r="AA89" s="41">
        <f t="shared" si="42"/>
        <v>0</v>
      </c>
      <c r="AB89" s="42">
        <f t="shared" si="43"/>
        <v>50</v>
      </c>
      <c r="AC89" s="36"/>
    </row>
    <row r="90" spans="1:29" ht="18" customHeight="1">
      <c r="A90" s="9">
        <v>85</v>
      </c>
      <c r="B90" s="22" t="s">
        <v>241</v>
      </c>
      <c r="C90" s="22" t="s">
        <v>362</v>
      </c>
      <c r="D90" s="31" t="s">
        <v>242</v>
      </c>
      <c r="E90" s="31" t="s">
        <v>243</v>
      </c>
      <c r="F90" s="6" t="s">
        <v>3</v>
      </c>
      <c r="G90" s="7" t="str">
        <f t="shared" si="39"/>
        <v>ΟΚ</v>
      </c>
      <c r="H90" s="7"/>
      <c r="I90" s="7"/>
      <c r="J90" s="15"/>
      <c r="K90" s="9">
        <f t="shared" si="50"/>
        <v>0</v>
      </c>
      <c r="L90" s="9"/>
      <c r="M90" s="9">
        <f t="shared" si="51"/>
        <v>0</v>
      </c>
      <c r="N90" s="10"/>
      <c r="O90" s="11">
        <f t="shared" si="52"/>
        <v>0</v>
      </c>
      <c r="P90" s="11"/>
      <c r="Q90" s="11">
        <f t="shared" si="53"/>
        <v>0</v>
      </c>
      <c r="R90" s="9"/>
      <c r="S90" s="9">
        <f t="shared" si="54"/>
        <v>0</v>
      </c>
      <c r="T90" s="9"/>
      <c r="U90" s="9">
        <f t="shared" si="55"/>
        <v>0</v>
      </c>
      <c r="V90" s="9"/>
      <c r="W90" s="9">
        <f t="shared" si="56"/>
        <v>0</v>
      </c>
      <c r="X90" s="9">
        <v>1979</v>
      </c>
      <c r="Y90" s="9">
        <f t="shared" si="41"/>
        <v>39</v>
      </c>
      <c r="Z90" s="9">
        <f t="shared" si="49"/>
        <v>50</v>
      </c>
      <c r="AA90" s="12">
        <f t="shared" si="42"/>
        <v>0</v>
      </c>
      <c r="AB90" s="32">
        <f t="shared" si="43"/>
        <v>50</v>
      </c>
      <c r="AC90" s="9"/>
    </row>
    <row r="91" spans="1:29" ht="18" customHeight="1">
      <c r="A91" s="9">
        <v>85</v>
      </c>
      <c r="B91" s="22" t="s">
        <v>161</v>
      </c>
      <c r="C91" s="22" t="s">
        <v>321</v>
      </c>
      <c r="D91" s="31" t="s">
        <v>162</v>
      </c>
      <c r="E91" s="31" t="s">
        <v>66</v>
      </c>
      <c r="F91" s="6" t="s">
        <v>3</v>
      </c>
      <c r="G91" s="7" t="str">
        <f t="shared" si="39"/>
        <v>ΟΚ</v>
      </c>
      <c r="H91" s="7"/>
      <c r="I91" s="7"/>
      <c r="J91" s="15"/>
      <c r="K91" s="9">
        <f t="shared" si="50"/>
        <v>0</v>
      </c>
      <c r="L91" s="9"/>
      <c r="M91" s="9">
        <f t="shared" si="51"/>
        <v>0</v>
      </c>
      <c r="N91" s="10"/>
      <c r="O91" s="11">
        <f t="shared" si="52"/>
        <v>0</v>
      </c>
      <c r="P91" s="11"/>
      <c r="Q91" s="11">
        <f t="shared" si="53"/>
        <v>0</v>
      </c>
      <c r="R91" s="9"/>
      <c r="S91" s="9">
        <f t="shared" si="54"/>
        <v>0</v>
      </c>
      <c r="T91" s="9"/>
      <c r="U91" s="9">
        <f t="shared" si="55"/>
        <v>0</v>
      </c>
      <c r="V91" s="9"/>
      <c r="W91" s="9">
        <f t="shared" si="56"/>
        <v>0</v>
      </c>
      <c r="X91" s="9">
        <v>1988</v>
      </c>
      <c r="Y91" s="9">
        <f t="shared" si="41"/>
        <v>30</v>
      </c>
      <c r="Z91" s="9">
        <f t="shared" si="49"/>
        <v>50</v>
      </c>
      <c r="AA91" s="12">
        <f t="shared" si="42"/>
        <v>0</v>
      </c>
      <c r="AB91" s="32">
        <f t="shared" si="43"/>
        <v>50</v>
      </c>
      <c r="AC91" s="9"/>
    </row>
    <row r="92" spans="1:29" ht="18" customHeight="1">
      <c r="A92" s="9">
        <v>89</v>
      </c>
      <c r="B92" s="22" t="s">
        <v>171</v>
      </c>
      <c r="C92" s="22" t="s">
        <v>325</v>
      </c>
      <c r="D92" s="31" t="s">
        <v>172</v>
      </c>
      <c r="E92" s="31" t="s">
        <v>34</v>
      </c>
      <c r="F92" s="6" t="s">
        <v>3</v>
      </c>
      <c r="G92" s="7" t="str">
        <f t="shared" si="39"/>
        <v>ΟΚ</v>
      </c>
      <c r="H92" s="7"/>
      <c r="I92" s="7"/>
      <c r="J92" s="15"/>
      <c r="K92" s="9">
        <f t="shared" si="50"/>
        <v>0</v>
      </c>
      <c r="L92" s="9"/>
      <c r="M92" s="9">
        <f t="shared" si="51"/>
        <v>0</v>
      </c>
      <c r="N92" s="10"/>
      <c r="O92" s="11">
        <f t="shared" si="52"/>
        <v>0</v>
      </c>
      <c r="P92" s="11"/>
      <c r="Q92" s="11">
        <f t="shared" si="53"/>
        <v>0</v>
      </c>
      <c r="R92" s="9"/>
      <c r="S92" s="9">
        <f t="shared" si="54"/>
        <v>0</v>
      </c>
      <c r="T92" s="9"/>
      <c r="U92" s="9">
        <f t="shared" si="55"/>
        <v>0</v>
      </c>
      <c r="V92" s="9"/>
      <c r="W92" s="9">
        <f t="shared" si="56"/>
        <v>0</v>
      </c>
      <c r="X92" s="9">
        <v>1994</v>
      </c>
      <c r="Y92" s="9">
        <f t="shared" si="41"/>
        <v>24</v>
      </c>
      <c r="Z92" s="9">
        <f t="shared" si="49"/>
        <v>0</v>
      </c>
      <c r="AA92" s="12">
        <f t="shared" si="42"/>
        <v>0</v>
      </c>
      <c r="AB92" s="32">
        <f t="shared" si="43"/>
        <v>0</v>
      </c>
      <c r="AC92" s="9"/>
    </row>
    <row r="93" spans="1:29" ht="18" customHeight="1">
      <c r="A93" s="9">
        <v>89</v>
      </c>
      <c r="B93" s="36" t="s">
        <v>202</v>
      </c>
      <c r="C93" s="36" t="s">
        <v>343</v>
      </c>
      <c r="D93" s="37" t="s">
        <v>203</v>
      </c>
      <c r="E93" s="37" t="s">
        <v>116</v>
      </c>
      <c r="F93" s="38" t="s">
        <v>3</v>
      </c>
      <c r="G93" s="39" t="str">
        <f t="shared" si="39"/>
        <v>ΟΚ</v>
      </c>
      <c r="H93" s="39"/>
      <c r="I93" s="39" t="s">
        <v>3</v>
      </c>
      <c r="J93" s="40"/>
      <c r="K93" s="33">
        <f t="shared" si="50"/>
        <v>0</v>
      </c>
      <c r="L93" s="33"/>
      <c r="M93" s="33">
        <f t="shared" si="51"/>
        <v>0</v>
      </c>
      <c r="N93" s="38"/>
      <c r="O93" s="33">
        <f t="shared" si="52"/>
        <v>0</v>
      </c>
      <c r="P93" s="33"/>
      <c r="Q93" s="33">
        <f t="shared" si="53"/>
        <v>0</v>
      </c>
      <c r="R93" s="33"/>
      <c r="S93" s="33">
        <f t="shared" si="54"/>
        <v>0</v>
      </c>
      <c r="T93" s="33"/>
      <c r="U93" s="33">
        <f t="shared" si="55"/>
        <v>0</v>
      </c>
      <c r="V93" s="33"/>
      <c r="W93" s="33">
        <f t="shared" si="56"/>
        <v>0</v>
      </c>
      <c r="X93" s="33">
        <v>1996</v>
      </c>
      <c r="Y93" s="33">
        <f t="shared" si="41"/>
        <v>22</v>
      </c>
      <c r="Z93" s="33">
        <f t="shared" si="49"/>
        <v>0</v>
      </c>
      <c r="AA93" s="41">
        <f t="shared" si="42"/>
        <v>0</v>
      </c>
      <c r="AB93" s="42">
        <f t="shared" si="43"/>
        <v>0</v>
      </c>
      <c r="AC93" s="36"/>
    </row>
    <row r="94" spans="1:29" ht="18" customHeight="1">
      <c r="A94" s="9">
        <v>89</v>
      </c>
      <c r="B94" s="36" t="s">
        <v>210</v>
      </c>
      <c r="C94" s="36" t="s">
        <v>345</v>
      </c>
      <c r="D94" s="37" t="s">
        <v>211</v>
      </c>
      <c r="E94" s="37" t="s">
        <v>116</v>
      </c>
      <c r="F94" s="38" t="s">
        <v>3</v>
      </c>
      <c r="G94" s="39" t="str">
        <f t="shared" si="39"/>
        <v>ΟΚ</v>
      </c>
      <c r="H94" s="39"/>
      <c r="I94" s="39"/>
      <c r="J94" s="40"/>
      <c r="K94" s="33">
        <f t="shared" si="50"/>
        <v>0</v>
      </c>
      <c r="L94" s="33"/>
      <c r="M94" s="33">
        <f t="shared" si="51"/>
        <v>0</v>
      </c>
      <c r="N94" s="38"/>
      <c r="O94" s="33">
        <f t="shared" si="52"/>
        <v>0</v>
      </c>
      <c r="P94" s="33"/>
      <c r="Q94" s="33">
        <f t="shared" si="53"/>
        <v>0</v>
      </c>
      <c r="R94" s="33"/>
      <c r="S94" s="33">
        <f t="shared" si="54"/>
        <v>0</v>
      </c>
      <c r="T94" s="33"/>
      <c r="U94" s="33">
        <f t="shared" si="55"/>
        <v>0</v>
      </c>
      <c r="V94" s="33"/>
      <c r="W94" s="33">
        <f t="shared" si="56"/>
        <v>0</v>
      </c>
      <c r="X94" s="33">
        <v>1998</v>
      </c>
      <c r="Y94" s="33">
        <f t="shared" si="41"/>
        <v>20</v>
      </c>
      <c r="Z94" s="9">
        <f t="shared" si="49"/>
        <v>0</v>
      </c>
      <c r="AA94" s="12">
        <f t="shared" si="42"/>
        <v>0</v>
      </c>
      <c r="AB94" s="42">
        <f t="shared" si="43"/>
        <v>0</v>
      </c>
      <c r="AC94" s="33"/>
    </row>
  </sheetData>
  <sheetProtection algorithmName="SHA-512" hashValue="YxbsXPCf7a4YJBGbYrXWqGGF+XvzRv5IGKdS5T/bm5zh42JX9MQDV4exUGGlcJzBkwi5iOi7KN4CXJtw/2AsOg==" saltValue="EpBCH1yWgjoKyHBPUUS3Rg==" spinCount="100000" sheet="1" objects="1" scenarios="1"/>
  <mergeCells count="4">
    <mergeCell ref="A1:E1"/>
    <mergeCell ref="A2:E2"/>
    <mergeCell ref="J2:AA2"/>
    <mergeCell ref="AB2:AB3"/>
  </mergeCells>
  <dataValidations count="6">
    <dataValidation type="whole" allowBlank="1" showInputMessage="1" showErrorMessage="1" errorTitle="ΠΡΟΣΟΧΗ!" error="ΑΠΟ 1 ΕΩΣ 84 ΜΗΝΕΣ" sqref="L4:L94">
      <formula1>1</formula1>
      <formula2>84</formula2>
    </dataValidation>
    <dataValidation type="whole" allowBlank="1" showInputMessage="1" showErrorMessage="1" errorTitle="ΠΡΟΣΟΧΗ!" error="ΑΠΟ 1 ΕΩΣ 24 ΜΗΝΕΣ" sqref="J4:J94">
      <formula1>1</formula1>
      <formula2>24</formula2>
    </dataValidation>
    <dataValidation type="whole" operator="lessThanOrEqual" allowBlank="1" showInputMessage="1" showErrorMessage="1" sqref="N4:N94">
      <formula1>2</formula1>
    </dataValidation>
    <dataValidation type="whole" operator="greaterThan" allowBlank="1" showInputMessage="1" showErrorMessage="1" sqref="P4:P94">
      <formula1>2</formula1>
    </dataValidation>
    <dataValidation type="list" allowBlank="1" showInputMessage="1" showErrorMessage="1" sqref="H4:I94 R4:R94 T4:T94 F4:F94">
      <formula1>$AL$12:$AL$13</formula1>
    </dataValidation>
    <dataValidation type="whole" allowBlank="1" showInputMessage="1" showErrorMessage="1" error="ΕΩΣ 48 ΜΗΝΕΣ" sqref="V4:V94">
      <formula1>1</formula1>
      <formula2>8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22"/>
  <sheetViews>
    <sheetView workbookViewId="0" topLeftCell="A1">
      <pane xSplit="5" topLeftCell="F1" activePane="topRight" state="frozen"/>
      <selection pane="topRight" activeCell="D3" sqref="A1:AC22"/>
    </sheetView>
  </sheetViews>
  <sheetFormatPr defaultColWidth="9.140625" defaultRowHeight="15"/>
  <cols>
    <col min="1" max="1" width="4.8515625" style="1" customWidth="1"/>
    <col min="2" max="3" width="18.8515625" style="1" customWidth="1"/>
    <col min="4" max="4" width="25.140625" style="1" customWidth="1"/>
    <col min="5" max="5" width="19.7109375" style="1" customWidth="1"/>
    <col min="6" max="6" width="13.00390625" style="1" customWidth="1"/>
    <col min="7" max="7" width="15.00390625" style="1" customWidth="1"/>
    <col min="8" max="8" width="14.00390625" style="1" customWidth="1"/>
    <col min="9" max="9" width="12.00390625" style="1" customWidth="1"/>
    <col min="10" max="10" width="17.28125" style="1" customWidth="1"/>
    <col min="11" max="11" width="7.8515625" style="1" customWidth="1"/>
    <col min="12" max="12" width="13.421875" style="1" customWidth="1"/>
    <col min="13" max="13" width="7.421875" style="1" customWidth="1"/>
    <col min="14" max="14" width="10.8515625" style="3" customWidth="1"/>
    <col min="15" max="15" width="7.421875" style="3" customWidth="1"/>
    <col min="16" max="16" width="12.57421875" style="3" customWidth="1"/>
    <col min="17" max="17" width="7.421875" style="3" customWidth="1"/>
    <col min="18" max="18" width="13.00390625" style="1" customWidth="1"/>
    <col min="19" max="19" width="7.28125" style="1" customWidth="1"/>
    <col min="20" max="20" width="12.57421875" style="1" customWidth="1"/>
    <col min="21" max="21" width="7.28125" style="1" customWidth="1"/>
    <col min="22" max="22" width="9.7109375" style="1" customWidth="1"/>
    <col min="23" max="23" width="7.28125" style="1" customWidth="1"/>
    <col min="24" max="24" width="12.8515625" style="1" customWidth="1"/>
    <col min="25" max="25" width="11.421875" style="1" customWidth="1"/>
    <col min="26" max="26" width="8.57421875" style="1" customWidth="1"/>
    <col min="27" max="27" width="8.140625" style="1" customWidth="1"/>
    <col min="28" max="28" width="9.57421875" style="1" customWidth="1"/>
    <col min="29" max="29" width="19.28125" style="1" customWidth="1"/>
    <col min="30" max="37" width="9.140625" style="1" customWidth="1"/>
    <col min="38" max="38" width="9.140625" style="1" hidden="1" customWidth="1"/>
    <col min="39" max="16384" width="9.140625" style="1" customWidth="1"/>
  </cols>
  <sheetData>
    <row r="1" spans="1:29" ht="61.5" customHeight="1">
      <c r="A1" s="53" t="s">
        <v>383</v>
      </c>
      <c r="B1" s="51"/>
      <c r="C1" s="51"/>
      <c r="D1" s="51"/>
      <c r="E1" s="51"/>
      <c r="F1" s="6"/>
      <c r="G1" s="7"/>
      <c r="H1" s="7"/>
      <c r="I1" s="8"/>
      <c r="J1" s="8"/>
      <c r="K1" s="9"/>
      <c r="L1" s="9"/>
      <c r="M1" s="9"/>
      <c r="N1" s="10"/>
      <c r="O1" s="11"/>
      <c r="P1" s="11"/>
      <c r="Q1" s="11"/>
      <c r="R1" s="9"/>
      <c r="S1" s="9"/>
      <c r="T1" s="9"/>
      <c r="U1" s="9"/>
      <c r="V1" s="9"/>
      <c r="W1" s="9"/>
      <c r="X1" s="9"/>
      <c r="Y1" s="9"/>
      <c r="Z1" s="9"/>
      <c r="AA1" s="12"/>
      <c r="AB1" s="13"/>
      <c r="AC1" s="9"/>
    </row>
    <row r="2" spans="1:29" s="4" customFormat="1" ht="31.5" customHeight="1">
      <c r="A2" s="54" t="s">
        <v>4</v>
      </c>
      <c r="B2" s="55"/>
      <c r="C2" s="55"/>
      <c r="D2" s="55"/>
      <c r="E2" s="55"/>
      <c r="F2" s="18" t="s">
        <v>0</v>
      </c>
      <c r="G2" s="19"/>
      <c r="H2" s="19"/>
      <c r="I2" s="20"/>
      <c r="J2" s="56" t="s">
        <v>10</v>
      </c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7"/>
      <c r="AB2" s="58" t="s">
        <v>7</v>
      </c>
      <c r="AC2" s="21"/>
    </row>
    <row r="3" spans="1:29" s="2" customFormat="1" ht="94.5" customHeight="1">
      <c r="A3" s="22" t="s">
        <v>1</v>
      </c>
      <c r="B3" s="22" t="s">
        <v>20</v>
      </c>
      <c r="C3" s="23" t="s">
        <v>245</v>
      </c>
      <c r="D3" s="23" t="s">
        <v>5</v>
      </c>
      <c r="E3" s="23" t="s">
        <v>6</v>
      </c>
      <c r="F3" s="24" t="s">
        <v>11</v>
      </c>
      <c r="G3" s="25"/>
      <c r="H3" s="26" t="s">
        <v>8</v>
      </c>
      <c r="I3" s="27" t="s">
        <v>371</v>
      </c>
      <c r="J3" s="24" t="s">
        <v>19</v>
      </c>
      <c r="K3" s="22" t="s">
        <v>2</v>
      </c>
      <c r="L3" s="22" t="s">
        <v>369</v>
      </c>
      <c r="M3" s="23" t="s">
        <v>2</v>
      </c>
      <c r="N3" s="28" t="s">
        <v>12</v>
      </c>
      <c r="O3" s="29" t="s">
        <v>2</v>
      </c>
      <c r="P3" s="28" t="s">
        <v>18</v>
      </c>
      <c r="Q3" s="28" t="s">
        <v>2</v>
      </c>
      <c r="R3" s="22" t="s">
        <v>13</v>
      </c>
      <c r="S3" s="22" t="s">
        <v>2</v>
      </c>
      <c r="T3" s="22" t="s">
        <v>14</v>
      </c>
      <c r="U3" s="22" t="s">
        <v>2</v>
      </c>
      <c r="V3" s="22" t="s">
        <v>15</v>
      </c>
      <c r="W3" s="22" t="s">
        <v>2</v>
      </c>
      <c r="X3" s="22" t="s">
        <v>16</v>
      </c>
      <c r="Y3" s="22" t="s">
        <v>17</v>
      </c>
      <c r="Z3" s="22" t="s">
        <v>21</v>
      </c>
      <c r="AA3" s="23" t="s">
        <v>22</v>
      </c>
      <c r="AB3" s="59"/>
      <c r="AC3" s="30" t="s">
        <v>244</v>
      </c>
    </row>
    <row r="4" spans="1:29" ht="18" customHeight="1">
      <c r="A4" s="9">
        <v>1</v>
      </c>
      <c r="B4" s="22" t="s">
        <v>152</v>
      </c>
      <c r="C4" s="22" t="s">
        <v>318</v>
      </c>
      <c r="D4" s="31" t="s">
        <v>153</v>
      </c>
      <c r="E4" s="31" t="s">
        <v>154</v>
      </c>
      <c r="F4" s="6" t="s">
        <v>3</v>
      </c>
      <c r="G4" s="7" t="str">
        <f aca="true" t="shared" si="0" ref="G4:G22">IF(F4="ΝΑΙ","ΟΚ","ΑΠΟΡΡΙΠΤΕΤΑΙ")</f>
        <v>ΟΚ</v>
      </c>
      <c r="H4" s="7" t="s">
        <v>3</v>
      </c>
      <c r="I4" s="7" t="s">
        <v>3</v>
      </c>
      <c r="J4" s="15">
        <v>24</v>
      </c>
      <c r="K4" s="9">
        <f aca="true" t="shared" si="1" ref="K4:K11">J4*17</f>
        <v>408</v>
      </c>
      <c r="L4" s="9">
        <v>84</v>
      </c>
      <c r="M4" s="9">
        <f aca="true" t="shared" si="2" ref="M4:M22">L4*7</f>
        <v>588</v>
      </c>
      <c r="N4" s="10"/>
      <c r="O4" s="11">
        <f aca="true" t="shared" si="3" ref="O4:O11">N4*60</f>
        <v>0</v>
      </c>
      <c r="P4" s="11"/>
      <c r="Q4" s="11">
        <f aca="true" t="shared" si="4" ref="Q4:Q11">P4*120</f>
        <v>0</v>
      </c>
      <c r="R4" s="9"/>
      <c r="S4" s="9">
        <f aca="true" t="shared" si="5" ref="S4:S11">IF(R4="ΝΑΙ",170,0)</f>
        <v>0</v>
      </c>
      <c r="T4" s="9"/>
      <c r="U4" s="9">
        <f aca="true" t="shared" si="6" ref="U4:U11">IF(T4="ΝΑΙ",120,0)</f>
        <v>0</v>
      </c>
      <c r="V4" s="9"/>
      <c r="W4" s="9">
        <f aca="true" t="shared" si="7" ref="W4:W22">V4*20</f>
        <v>0</v>
      </c>
      <c r="X4" s="9">
        <v>1985</v>
      </c>
      <c r="Y4" s="9">
        <f aca="true" t="shared" si="8" ref="Y4:Y22">2018-X4</f>
        <v>33</v>
      </c>
      <c r="Z4" s="9">
        <f aca="true" t="shared" si="9" ref="Z4:Z9">IF(AND(Y4&gt;24,Y4&lt;40),50,0)</f>
        <v>50</v>
      </c>
      <c r="AA4" s="12">
        <f aca="true" t="shared" si="10" ref="AA4:AA22">IF(AND(Y4&gt;=40,Y4&lt;=100),75,0)</f>
        <v>0</v>
      </c>
      <c r="AB4" s="32">
        <f aca="true" t="shared" si="11" ref="AB4:AB22">K4+M4+O4+Q4+S4+U4+W4+Z4+AA4</f>
        <v>1046</v>
      </c>
      <c r="AC4" s="9" t="s">
        <v>8</v>
      </c>
    </row>
    <row r="5" spans="1:29" s="5" customFormat="1" ht="114.75" customHeight="1">
      <c r="A5" s="9">
        <v>2</v>
      </c>
      <c r="B5" s="34" t="s">
        <v>79</v>
      </c>
      <c r="C5" s="34" t="s">
        <v>282</v>
      </c>
      <c r="D5" s="9" t="s">
        <v>80</v>
      </c>
      <c r="E5" s="9" t="s">
        <v>81</v>
      </c>
      <c r="F5" s="6" t="s">
        <v>3</v>
      </c>
      <c r="G5" s="7" t="str">
        <f t="shared" si="0"/>
        <v>ΟΚ</v>
      </c>
      <c r="H5" s="7"/>
      <c r="I5" s="7" t="s">
        <v>3</v>
      </c>
      <c r="J5" s="15"/>
      <c r="K5" s="9">
        <f t="shared" si="1"/>
        <v>0</v>
      </c>
      <c r="L5" s="9">
        <v>84</v>
      </c>
      <c r="M5" s="9">
        <f t="shared" si="2"/>
        <v>588</v>
      </c>
      <c r="N5" s="10"/>
      <c r="O5" s="11">
        <f t="shared" si="3"/>
        <v>0</v>
      </c>
      <c r="P5" s="11">
        <v>3</v>
      </c>
      <c r="Q5" s="11">
        <f t="shared" si="4"/>
        <v>360</v>
      </c>
      <c r="R5" s="9"/>
      <c r="S5" s="9">
        <f t="shared" si="5"/>
        <v>0</v>
      </c>
      <c r="T5" s="9"/>
      <c r="U5" s="9">
        <f t="shared" si="6"/>
        <v>0</v>
      </c>
      <c r="V5" s="9">
        <v>5</v>
      </c>
      <c r="W5" s="9">
        <f t="shared" si="7"/>
        <v>100</v>
      </c>
      <c r="X5" s="9">
        <v>1977</v>
      </c>
      <c r="Y5" s="9">
        <f t="shared" si="8"/>
        <v>41</v>
      </c>
      <c r="Z5" s="9">
        <f t="shared" si="9"/>
        <v>0</v>
      </c>
      <c r="AA5" s="12">
        <f t="shared" si="10"/>
        <v>75</v>
      </c>
      <c r="AB5" s="32">
        <f t="shared" si="11"/>
        <v>1123</v>
      </c>
      <c r="AC5" s="34" t="s">
        <v>368</v>
      </c>
    </row>
    <row r="6" spans="1:29" ht="114.75" customHeight="1">
      <c r="A6" s="33">
        <v>3</v>
      </c>
      <c r="B6" s="34" t="s">
        <v>128</v>
      </c>
      <c r="C6" s="34" t="s">
        <v>306</v>
      </c>
      <c r="D6" s="9" t="s">
        <v>129</v>
      </c>
      <c r="E6" s="9" t="s">
        <v>109</v>
      </c>
      <c r="F6" s="6" t="s">
        <v>3</v>
      </c>
      <c r="G6" s="7" t="str">
        <f t="shared" si="0"/>
        <v>ΟΚ</v>
      </c>
      <c r="H6" s="7"/>
      <c r="I6" s="7" t="s">
        <v>3</v>
      </c>
      <c r="J6" s="15"/>
      <c r="K6" s="9">
        <f t="shared" si="1"/>
        <v>0</v>
      </c>
      <c r="L6" s="9">
        <v>84</v>
      </c>
      <c r="M6" s="9">
        <f t="shared" si="2"/>
        <v>588</v>
      </c>
      <c r="N6" s="10"/>
      <c r="O6" s="11">
        <f t="shared" si="3"/>
        <v>0</v>
      </c>
      <c r="P6" s="11">
        <v>3</v>
      </c>
      <c r="Q6" s="11">
        <f t="shared" si="4"/>
        <v>360</v>
      </c>
      <c r="R6" s="9"/>
      <c r="S6" s="9">
        <f t="shared" si="5"/>
        <v>0</v>
      </c>
      <c r="T6" s="9"/>
      <c r="U6" s="9">
        <f t="shared" si="6"/>
        <v>0</v>
      </c>
      <c r="V6" s="9">
        <v>5</v>
      </c>
      <c r="W6" s="9">
        <f t="shared" si="7"/>
        <v>100</v>
      </c>
      <c r="X6" s="9">
        <v>1974</v>
      </c>
      <c r="Y6" s="9">
        <f t="shared" si="8"/>
        <v>44</v>
      </c>
      <c r="Z6" s="9">
        <f t="shared" si="9"/>
        <v>0</v>
      </c>
      <c r="AA6" s="12">
        <f t="shared" si="10"/>
        <v>75</v>
      </c>
      <c r="AB6" s="32">
        <f t="shared" si="11"/>
        <v>1123</v>
      </c>
      <c r="AC6" s="34" t="s">
        <v>368</v>
      </c>
    </row>
    <row r="7" spans="1:29" ht="18" customHeight="1">
      <c r="A7" s="9">
        <v>4</v>
      </c>
      <c r="B7" s="22" t="s">
        <v>73</v>
      </c>
      <c r="C7" s="22" t="s">
        <v>280</v>
      </c>
      <c r="D7" s="31" t="s">
        <v>74</v>
      </c>
      <c r="E7" s="31" t="s">
        <v>75</v>
      </c>
      <c r="F7" s="6" t="s">
        <v>3</v>
      </c>
      <c r="G7" s="7" t="str">
        <f>IF(F7="ΝΑΙ","ΟΚ","ΑΠΟΡΡΙΠΤΕΤΑΙ")</f>
        <v>ΟΚ</v>
      </c>
      <c r="H7" s="7"/>
      <c r="I7" s="7" t="s">
        <v>3</v>
      </c>
      <c r="J7" s="15"/>
      <c r="K7" s="9">
        <f>J7*17</f>
        <v>0</v>
      </c>
      <c r="L7" s="9">
        <v>84</v>
      </c>
      <c r="M7" s="9">
        <f>L7*7</f>
        <v>588</v>
      </c>
      <c r="N7" s="10">
        <v>2</v>
      </c>
      <c r="O7" s="11">
        <f>N7*60</f>
        <v>120</v>
      </c>
      <c r="P7" s="11"/>
      <c r="Q7" s="11">
        <f>P7*120</f>
        <v>0</v>
      </c>
      <c r="R7" s="9"/>
      <c r="S7" s="9">
        <f>IF(R7="ΝΑΙ",170,0)</f>
        <v>0</v>
      </c>
      <c r="T7" s="9" t="s">
        <v>3</v>
      </c>
      <c r="U7" s="9">
        <f>IF(T7="ΝΑΙ",120,0)</f>
        <v>120</v>
      </c>
      <c r="V7" s="9">
        <v>8</v>
      </c>
      <c r="W7" s="9">
        <f>V7*20</f>
        <v>160</v>
      </c>
      <c r="X7" s="9">
        <v>1969</v>
      </c>
      <c r="Y7" s="9">
        <f>2018-X7</f>
        <v>49</v>
      </c>
      <c r="Z7" s="9">
        <f>IF(AND(Y7&gt;24,Y7&lt;40),50,0)</f>
        <v>0</v>
      </c>
      <c r="AA7" s="12">
        <f>IF(AND(Y7&gt;=40,Y7&lt;=100),75,0)</f>
        <v>75</v>
      </c>
      <c r="AB7" s="32">
        <f>K7+M7+O7+Q7+S7+U7+W7+Z7+AA7</f>
        <v>1063</v>
      </c>
      <c r="AC7" s="9"/>
    </row>
    <row r="8" spans="1:29" ht="21" customHeight="1">
      <c r="A8" s="9">
        <v>5</v>
      </c>
      <c r="B8" s="22" t="s">
        <v>193</v>
      </c>
      <c r="C8" s="22" t="s">
        <v>339</v>
      </c>
      <c r="D8" s="31" t="s">
        <v>194</v>
      </c>
      <c r="E8" s="31" t="s">
        <v>25</v>
      </c>
      <c r="F8" s="6" t="s">
        <v>3</v>
      </c>
      <c r="G8" s="7" t="str">
        <f t="shared" si="0"/>
        <v>ΟΚ</v>
      </c>
      <c r="H8" s="7"/>
      <c r="I8" s="7" t="s">
        <v>3</v>
      </c>
      <c r="J8" s="15"/>
      <c r="K8" s="9">
        <f t="shared" si="1"/>
        <v>0</v>
      </c>
      <c r="L8" s="9">
        <v>84</v>
      </c>
      <c r="M8" s="9">
        <f t="shared" si="2"/>
        <v>588</v>
      </c>
      <c r="N8" s="10"/>
      <c r="O8" s="11">
        <f t="shared" si="3"/>
        <v>0</v>
      </c>
      <c r="P8" s="11">
        <v>3</v>
      </c>
      <c r="Q8" s="11">
        <f t="shared" si="4"/>
        <v>360</v>
      </c>
      <c r="R8" s="9"/>
      <c r="S8" s="9">
        <f t="shared" si="5"/>
        <v>0</v>
      </c>
      <c r="T8" s="9"/>
      <c r="U8" s="9">
        <f t="shared" si="6"/>
        <v>0</v>
      </c>
      <c r="V8" s="9"/>
      <c r="W8" s="9">
        <f t="shared" si="7"/>
        <v>0</v>
      </c>
      <c r="X8" s="9">
        <v>1982</v>
      </c>
      <c r="Y8" s="9">
        <f t="shared" si="8"/>
        <v>36</v>
      </c>
      <c r="Z8" s="9">
        <f t="shared" si="9"/>
        <v>50</v>
      </c>
      <c r="AA8" s="12">
        <f t="shared" si="10"/>
        <v>0</v>
      </c>
      <c r="AB8" s="32">
        <f t="shared" si="11"/>
        <v>998</v>
      </c>
      <c r="AC8" s="9"/>
    </row>
    <row r="9" spans="1:29" s="5" customFormat="1" ht="18" customHeight="1">
      <c r="A9" s="9">
        <v>6</v>
      </c>
      <c r="B9" s="36" t="s">
        <v>192</v>
      </c>
      <c r="C9" s="36" t="s">
        <v>338</v>
      </c>
      <c r="D9" s="37" t="s">
        <v>191</v>
      </c>
      <c r="E9" s="37" t="s">
        <v>148</v>
      </c>
      <c r="F9" s="38" t="s">
        <v>3</v>
      </c>
      <c r="G9" s="39" t="str">
        <f t="shared" si="0"/>
        <v>ΟΚ</v>
      </c>
      <c r="H9" s="39"/>
      <c r="I9" s="39" t="s">
        <v>3</v>
      </c>
      <c r="J9" s="40"/>
      <c r="K9" s="33">
        <f t="shared" si="1"/>
        <v>0</v>
      </c>
      <c r="L9" s="33">
        <v>84</v>
      </c>
      <c r="M9" s="33">
        <f t="shared" si="2"/>
        <v>588</v>
      </c>
      <c r="N9" s="38"/>
      <c r="O9" s="33">
        <f t="shared" si="3"/>
        <v>0</v>
      </c>
      <c r="P9" s="33"/>
      <c r="Q9" s="33">
        <f t="shared" si="4"/>
        <v>0</v>
      </c>
      <c r="R9" s="33" t="s">
        <v>3</v>
      </c>
      <c r="S9" s="33">
        <f t="shared" si="5"/>
        <v>170</v>
      </c>
      <c r="T9" s="33"/>
      <c r="U9" s="33">
        <f t="shared" si="6"/>
        <v>0</v>
      </c>
      <c r="V9" s="33">
        <v>8</v>
      </c>
      <c r="W9" s="33">
        <f t="shared" si="7"/>
        <v>160</v>
      </c>
      <c r="X9" s="33">
        <v>1962</v>
      </c>
      <c r="Y9" s="33">
        <f t="shared" si="8"/>
        <v>56</v>
      </c>
      <c r="Z9" s="33">
        <f t="shared" si="9"/>
        <v>0</v>
      </c>
      <c r="AA9" s="41">
        <f t="shared" si="10"/>
        <v>75</v>
      </c>
      <c r="AB9" s="42">
        <f t="shared" si="11"/>
        <v>993</v>
      </c>
      <c r="AC9" s="36"/>
    </row>
    <row r="10" spans="1:29" ht="18" customHeight="1">
      <c r="A10" s="9">
        <v>7</v>
      </c>
      <c r="B10" s="36" t="s">
        <v>23</v>
      </c>
      <c r="C10" s="36" t="s">
        <v>261</v>
      </c>
      <c r="D10" s="37" t="s">
        <v>24</v>
      </c>
      <c r="E10" s="37" t="s">
        <v>25</v>
      </c>
      <c r="F10" s="38" t="s">
        <v>3</v>
      </c>
      <c r="G10" s="39" t="str">
        <f t="shared" si="0"/>
        <v>ΟΚ</v>
      </c>
      <c r="H10" s="39"/>
      <c r="I10" s="39" t="s">
        <v>3</v>
      </c>
      <c r="J10" s="40"/>
      <c r="K10" s="33">
        <f t="shared" si="1"/>
        <v>0</v>
      </c>
      <c r="L10" s="33">
        <v>84</v>
      </c>
      <c r="M10" s="33">
        <f t="shared" si="2"/>
        <v>588</v>
      </c>
      <c r="N10" s="38">
        <v>2</v>
      </c>
      <c r="O10" s="33">
        <f t="shared" si="3"/>
        <v>120</v>
      </c>
      <c r="P10" s="33"/>
      <c r="Q10" s="33">
        <f t="shared" si="4"/>
        <v>0</v>
      </c>
      <c r="R10" s="33"/>
      <c r="S10" s="33">
        <f t="shared" si="5"/>
        <v>0</v>
      </c>
      <c r="T10" s="33"/>
      <c r="U10" s="33">
        <f t="shared" si="6"/>
        <v>0</v>
      </c>
      <c r="V10" s="33">
        <v>8</v>
      </c>
      <c r="W10" s="33">
        <f t="shared" si="7"/>
        <v>160</v>
      </c>
      <c r="X10" s="33">
        <v>1967</v>
      </c>
      <c r="Y10" s="33">
        <f t="shared" si="8"/>
        <v>51</v>
      </c>
      <c r="Z10" s="33">
        <f>IF(AND(Y10&gt;=24,Y10&lt;=40),50,0)</f>
        <v>0</v>
      </c>
      <c r="AA10" s="41">
        <f t="shared" si="10"/>
        <v>75</v>
      </c>
      <c r="AB10" s="42">
        <f t="shared" si="11"/>
        <v>943</v>
      </c>
      <c r="AC10" s="36"/>
    </row>
    <row r="11" spans="1:29" ht="22.5" customHeight="1">
      <c r="A11" s="33">
        <v>8</v>
      </c>
      <c r="B11" s="36" t="s">
        <v>140</v>
      </c>
      <c r="C11" s="36" t="s">
        <v>311</v>
      </c>
      <c r="D11" s="37" t="s">
        <v>141</v>
      </c>
      <c r="E11" s="37" t="s">
        <v>142</v>
      </c>
      <c r="F11" s="38" t="s">
        <v>3</v>
      </c>
      <c r="G11" s="39" t="str">
        <f t="shared" si="0"/>
        <v>ΟΚ</v>
      </c>
      <c r="H11" s="39"/>
      <c r="I11" s="39" t="s">
        <v>3</v>
      </c>
      <c r="J11" s="40"/>
      <c r="K11" s="33">
        <f t="shared" si="1"/>
        <v>0</v>
      </c>
      <c r="L11" s="33">
        <v>84</v>
      </c>
      <c r="M11" s="33">
        <f t="shared" si="2"/>
        <v>588</v>
      </c>
      <c r="N11" s="38"/>
      <c r="O11" s="33">
        <f t="shared" si="3"/>
        <v>0</v>
      </c>
      <c r="P11" s="33"/>
      <c r="Q11" s="33">
        <f t="shared" si="4"/>
        <v>0</v>
      </c>
      <c r="R11" s="33"/>
      <c r="S11" s="33">
        <f t="shared" si="5"/>
        <v>0</v>
      </c>
      <c r="T11" s="33"/>
      <c r="U11" s="33">
        <f t="shared" si="6"/>
        <v>0</v>
      </c>
      <c r="V11" s="33">
        <v>8</v>
      </c>
      <c r="W11" s="33">
        <f t="shared" si="7"/>
        <v>160</v>
      </c>
      <c r="X11" s="33">
        <v>1971</v>
      </c>
      <c r="Y11" s="33">
        <f t="shared" si="8"/>
        <v>47</v>
      </c>
      <c r="Z11" s="33">
        <f aca="true" t="shared" si="12" ref="Z11:Z22">IF(AND(Y11&gt;24,Y11&lt;40),50,0)</f>
        <v>0</v>
      </c>
      <c r="AA11" s="41">
        <f t="shared" si="10"/>
        <v>75</v>
      </c>
      <c r="AB11" s="42">
        <f t="shared" si="11"/>
        <v>823</v>
      </c>
      <c r="AC11" s="36"/>
    </row>
    <row r="12" spans="1:29" ht="18" customHeight="1">
      <c r="A12" s="9">
        <v>9</v>
      </c>
      <c r="B12" s="22" t="s">
        <v>331</v>
      </c>
      <c r="C12" s="22" t="s">
        <v>332</v>
      </c>
      <c r="D12" s="31" t="s">
        <v>177</v>
      </c>
      <c r="E12" s="31" t="s">
        <v>148</v>
      </c>
      <c r="F12" s="6" t="s">
        <v>3</v>
      </c>
      <c r="G12" s="7" t="str">
        <f t="shared" si="0"/>
        <v>ΟΚ</v>
      </c>
      <c r="H12" s="7"/>
      <c r="I12" s="7" t="s">
        <v>3</v>
      </c>
      <c r="J12" s="15"/>
      <c r="K12" s="9"/>
      <c r="L12" s="9">
        <v>84</v>
      </c>
      <c r="M12" s="9">
        <f t="shared" si="2"/>
        <v>588</v>
      </c>
      <c r="N12" s="10"/>
      <c r="O12" s="11"/>
      <c r="P12" s="11"/>
      <c r="Q12" s="11"/>
      <c r="R12" s="9"/>
      <c r="S12" s="9"/>
      <c r="T12" s="9"/>
      <c r="U12" s="9"/>
      <c r="V12" s="9">
        <v>3</v>
      </c>
      <c r="W12" s="9">
        <f t="shared" si="7"/>
        <v>60</v>
      </c>
      <c r="X12" s="9">
        <v>1963</v>
      </c>
      <c r="Y12" s="9">
        <f t="shared" si="8"/>
        <v>55</v>
      </c>
      <c r="Z12" s="9">
        <f t="shared" si="12"/>
        <v>0</v>
      </c>
      <c r="AA12" s="12">
        <f t="shared" si="10"/>
        <v>75</v>
      </c>
      <c r="AB12" s="32">
        <f t="shared" si="11"/>
        <v>723</v>
      </c>
      <c r="AC12" s="9"/>
    </row>
    <row r="13" spans="1:29" ht="18" customHeight="1">
      <c r="A13" s="9">
        <v>10</v>
      </c>
      <c r="B13" s="36" t="s">
        <v>179</v>
      </c>
      <c r="C13" s="36" t="s">
        <v>329</v>
      </c>
      <c r="D13" s="37" t="s">
        <v>180</v>
      </c>
      <c r="E13" s="37" t="s">
        <v>175</v>
      </c>
      <c r="F13" s="38" t="s">
        <v>3</v>
      </c>
      <c r="G13" s="39" t="str">
        <f t="shared" si="0"/>
        <v>ΟΚ</v>
      </c>
      <c r="H13" s="39"/>
      <c r="I13" s="39" t="s">
        <v>3</v>
      </c>
      <c r="J13" s="40"/>
      <c r="K13" s="33">
        <f aca="true" t="shared" si="13" ref="K13:K22">J13*17</f>
        <v>0</v>
      </c>
      <c r="L13" s="33">
        <v>84</v>
      </c>
      <c r="M13" s="33">
        <f t="shared" si="2"/>
        <v>588</v>
      </c>
      <c r="N13" s="38"/>
      <c r="O13" s="33">
        <f aca="true" t="shared" si="14" ref="O13:O22">N13*60</f>
        <v>0</v>
      </c>
      <c r="P13" s="33"/>
      <c r="Q13" s="33">
        <f aca="true" t="shared" si="15" ref="Q13:Q22">P13*120</f>
        <v>0</v>
      </c>
      <c r="R13" s="33"/>
      <c r="S13" s="33">
        <f aca="true" t="shared" si="16" ref="S13:S22">IF(R13="ΝΑΙ",170,0)</f>
        <v>0</v>
      </c>
      <c r="T13" s="33"/>
      <c r="U13" s="33">
        <f aca="true" t="shared" si="17" ref="U13:U22">IF(T13="ΝΑΙ",120,0)</f>
        <v>0</v>
      </c>
      <c r="V13" s="33"/>
      <c r="W13" s="33">
        <f t="shared" si="7"/>
        <v>0</v>
      </c>
      <c r="X13" s="33">
        <v>1978</v>
      </c>
      <c r="Y13" s="33">
        <f t="shared" si="8"/>
        <v>40</v>
      </c>
      <c r="Z13" s="33">
        <f t="shared" si="12"/>
        <v>0</v>
      </c>
      <c r="AA13" s="41">
        <f t="shared" si="10"/>
        <v>75</v>
      </c>
      <c r="AB13" s="42">
        <f t="shared" si="11"/>
        <v>663</v>
      </c>
      <c r="AC13" s="33"/>
    </row>
    <row r="14" spans="1:29" ht="18" customHeight="1">
      <c r="A14" s="9">
        <v>11</v>
      </c>
      <c r="B14" s="22" t="s">
        <v>135</v>
      </c>
      <c r="C14" s="22" t="s">
        <v>309</v>
      </c>
      <c r="D14" s="31" t="s">
        <v>136</v>
      </c>
      <c r="E14" s="31" t="s">
        <v>109</v>
      </c>
      <c r="F14" s="6" t="s">
        <v>3</v>
      </c>
      <c r="G14" s="7" t="str">
        <f t="shared" si="0"/>
        <v>ΟΚ</v>
      </c>
      <c r="H14" s="7"/>
      <c r="I14" s="7" t="s">
        <v>3</v>
      </c>
      <c r="J14" s="15">
        <v>18</v>
      </c>
      <c r="K14" s="9">
        <f t="shared" si="13"/>
        <v>306</v>
      </c>
      <c r="L14" s="9"/>
      <c r="M14" s="9">
        <f t="shared" si="2"/>
        <v>0</v>
      </c>
      <c r="N14" s="10"/>
      <c r="O14" s="11">
        <f t="shared" si="14"/>
        <v>0</v>
      </c>
      <c r="P14" s="11"/>
      <c r="Q14" s="11">
        <f t="shared" si="15"/>
        <v>0</v>
      </c>
      <c r="R14" s="9" t="s">
        <v>3</v>
      </c>
      <c r="S14" s="9">
        <f t="shared" si="16"/>
        <v>170</v>
      </c>
      <c r="T14" s="9"/>
      <c r="U14" s="9">
        <f t="shared" si="17"/>
        <v>0</v>
      </c>
      <c r="V14" s="9"/>
      <c r="W14" s="9">
        <f t="shared" si="7"/>
        <v>0</v>
      </c>
      <c r="X14" s="9">
        <v>1985</v>
      </c>
      <c r="Y14" s="9">
        <f t="shared" si="8"/>
        <v>33</v>
      </c>
      <c r="Z14" s="9">
        <f t="shared" si="12"/>
        <v>50</v>
      </c>
      <c r="AA14" s="12">
        <f t="shared" si="10"/>
        <v>0</v>
      </c>
      <c r="AB14" s="32">
        <f t="shared" si="11"/>
        <v>526</v>
      </c>
      <c r="AC14" s="9"/>
    </row>
    <row r="15" spans="1:29" ht="18" customHeight="1">
      <c r="A15" s="33">
        <v>12</v>
      </c>
      <c r="B15" s="22" t="s">
        <v>197</v>
      </c>
      <c r="C15" s="22" t="s">
        <v>341</v>
      </c>
      <c r="D15" s="31" t="s">
        <v>198</v>
      </c>
      <c r="E15" s="31" t="s">
        <v>199</v>
      </c>
      <c r="F15" s="6" t="s">
        <v>3</v>
      </c>
      <c r="G15" s="7" t="str">
        <f t="shared" si="0"/>
        <v>ΟΚ</v>
      </c>
      <c r="H15" s="7"/>
      <c r="I15" s="7" t="s">
        <v>3</v>
      </c>
      <c r="J15" s="15"/>
      <c r="K15" s="9">
        <f t="shared" si="13"/>
        <v>0</v>
      </c>
      <c r="L15" s="9"/>
      <c r="M15" s="9">
        <f t="shared" si="2"/>
        <v>0</v>
      </c>
      <c r="N15" s="10">
        <v>2</v>
      </c>
      <c r="O15" s="11">
        <f t="shared" si="14"/>
        <v>120</v>
      </c>
      <c r="P15" s="11"/>
      <c r="Q15" s="11">
        <f t="shared" si="15"/>
        <v>0</v>
      </c>
      <c r="R15" s="9"/>
      <c r="S15" s="9">
        <f t="shared" si="16"/>
        <v>0</v>
      </c>
      <c r="T15" s="9"/>
      <c r="U15" s="9">
        <f t="shared" si="17"/>
        <v>0</v>
      </c>
      <c r="V15" s="9">
        <v>8</v>
      </c>
      <c r="W15" s="9">
        <f t="shared" si="7"/>
        <v>160</v>
      </c>
      <c r="X15" s="9">
        <v>1965</v>
      </c>
      <c r="Y15" s="9">
        <f t="shared" si="8"/>
        <v>53</v>
      </c>
      <c r="Z15" s="9">
        <f t="shared" si="12"/>
        <v>0</v>
      </c>
      <c r="AA15" s="12">
        <f t="shared" si="10"/>
        <v>75</v>
      </c>
      <c r="AB15" s="32">
        <f t="shared" si="11"/>
        <v>355</v>
      </c>
      <c r="AC15" s="9"/>
    </row>
    <row r="16" spans="1:29" ht="18" customHeight="1">
      <c r="A16" s="9">
        <v>13</v>
      </c>
      <c r="B16" s="36" t="s">
        <v>35</v>
      </c>
      <c r="C16" s="36" t="s">
        <v>265</v>
      </c>
      <c r="D16" s="37" t="s">
        <v>36</v>
      </c>
      <c r="E16" s="37" t="s">
        <v>37</v>
      </c>
      <c r="F16" s="38" t="s">
        <v>3</v>
      </c>
      <c r="G16" s="39" t="str">
        <f t="shared" si="0"/>
        <v>ΟΚ</v>
      </c>
      <c r="H16" s="39"/>
      <c r="I16" s="39" t="s">
        <v>3</v>
      </c>
      <c r="J16" s="40"/>
      <c r="K16" s="33">
        <f t="shared" si="13"/>
        <v>0</v>
      </c>
      <c r="L16" s="33"/>
      <c r="M16" s="33">
        <f t="shared" si="2"/>
        <v>0</v>
      </c>
      <c r="N16" s="38"/>
      <c r="O16" s="33">
        <f t="shared" si="14"/>
        <v>0</v>
      </c>
      <c r="P16" s="33"/>
      <c r="Q16" s="33">
        <f t="shared" si="15"/>
        <v>0</v>
      </c>
      <c r="R16" s="33" t="s">
        <v>3</v>
      </c>
      <c r="S16" s="33">
        <f t="shared" si="16"/>
        <v>170</v>
      </c>
      <c r="T16" s="33"/>
      <c r="U16" s="33">
        <f t="shared" si="17"/>
        <v>0</v>
      </c>
      <c r="V16" s="33">
        <v>6</v>
      </c>
      <c r="W16" s="33">
        <f t="shared" si="7"/>
        <v>120</v>
      </c>
      <c r="X16" s="33">
        <v>1993</v>
      </c>
      <c r="Y16" s="33">
        <f t="shared" si="8"/>
        <v>25</v>
      </c>
      <c r="Z16" s="33">
        <f t="shared" si="12"/>
        <v>50</v>
      </c>
      <c r="AA16" s="41">
        <f t="shared" si="10"/>
        <v>0</v>
      </c>
      <c r="AB16" s="42">
        <f t="shared" si="11"/>
        <v>340</v>
      </c>
      <c r="AC16" s="36"/>
    </row>
    <row r="17" spans="1:29" ht="18" customHeight="1">
      <c r="A17" s="9">
        <v>13</v>
      </c>
      <c r="B17" s="36" t="s">
        <v>190</v>
      </c>
      <c r="C17" s="36" t="s">
        <v>337</v>
      </c>
      <c r="D17" s="37" t="s">
        <v>191</v>
      </c>
      <c r="E17" s="37" t="s">
        <v>66</v>
      </c>
      <c r="F17" s="38" t="s">
        <v>3</v>
      </c>
      <c r="G17" s="39" t="str">
        <f t="shared" si="0"/>
        <v>ΟΚ</v>
      </c>
      <c r="H17" s="39"/>
      <c r="I17" s="39" t="s">
        <v>3</v>
      </c>
      <c r="J17" s="40"/>
      <c r="K17" s="33">
        <f t="shared" si="13"/>
        <v>0</v>
      </c>
      <c r="L17" s="33"/>
      <c r="M17" s="33">
        <f t="shared" si="2"/>
        <v>0</v>
      </c>
      <c r="N17" s="38"/>
      <c r="O17" s="33">
        <f t="shared" si="14"/>
        <v>0</v>
      </c>
      <c r="P17" s="33"/>
      <c r="Q17" s="33">
        <f t="shared" si="15"/>
        <v>0</v>
      </c>
      <c r="R17" s="33" t="s">
        <v>3</v>
      </c>
      <c r="S17" s="33">
        <f t="shared" si="16"/>
        <v>170</v>
      </c>
      <c r="T17" s="33"/>
      <c r="U17" s="33">
        <f t="shared" si="17"/>
        <v>0</v>
      </c>
      <c r="V17" s="33">
        <v>6</v>
      </c>
      <c r="W17" s="33">
        <f t="shared" si="7"/>
        <v>120</v>
      </c>
      <c r="X17" s="33">
        <v>1983</v>
      </c>
      <c r="Y17" s="33">
        <f t="shared" si="8"/>
        <v>35</v>
      </c>
      <c r="Z17" s="33">
        <f t="shared" si="12"/>
        <v>50</v>
      </c>
      <c r="AA17" s="41">
        <f t="shared" si="10"/>
        <v>0</v>
      </c>
      <c r="AB17" s="42">
        <f t="shared" si="11"/>
        <v>340</v>
      </c>
      <c r="AC17" s="36"/>
    </row>
    <row r="18" spans="1:29" ht="18" customHeight="1">
      <c r="A18" s="9">
        <v>15</v>
      </c>
      <c r="B18" s="22" t="s">
        <v>104</v>
      </c>
      <c r="C18" s="22" t="s">
        <v>292</v>
      </c>
      <c r="D18" s="31" t="s">
        <v>105</v>
      </c>
      <c r="E18" s="31" t="s">
        <v>106</v>
      </c>
      <c r="F18" s="6" t="s">
        <v>3</v>
      </c>
      <c r="G18" s="7" t="str">
        <f t="shared" si="0"/>
        <v>ΟΚ</v>
      </c>
      <c r="H18" s="7"/>
      <c r="I18" s="7" t="s">
        <v>3</v>
      </c>
      <c r="J18" s="15"/>
      <c r="K18" s="9">
        <f t="shared" si="13"/>
        <v>0</v>
      </c>
      <c r="L18" s="9"/>
      <c r="M18" s="9">
        <f t="shared" si="2"/>
        <v>0</v>
      </c>
      <c r="N18" s="10">
        <v>2</v>
      </c>
      <c r="O18" s="11">
        <f t="shared" si="14"/>
        <v>120</v>
      </c>
      <c r="P18" s="11"/>
      <c r="Q18" s="11">
        <f t="shared" si="15"/>
        <v>0</v>
      </c>
      <c r="R18" s="9"/>
      <c r="S18" s="9">
        <f t="shared" si="16"/>
        <v>0</v>
      </c>
      <c r="T18" s="9"/>
      <c r="U18" s="9">
        <f t="shared" si="17"/>
        <v>0</v>
      </c>
      <c r="V18" s="9">
        <v>7</v>
      </c>
      <c r="W18" s="9">
        <f t="shared" si="7"/>
        <v>140</v>
      </c>
      <c r="X18" s="9">
        <v>1976</v>
      </c>
      <c r="Y18" s="9">
        <f t="shared" si="8"/>
        <v>42</v>
      </c>
      <c r="Z18" s="9">
        <f t="shared" si="12"/>
        <v>0</v>
      </c>
      <c r="AA18" s="12">
        <f t="shared" si="10"/>
        <v>75</v>
      </c>
      <c r="AB18" s="32">
        <f t="shared" si="11"/>
        <v>335</v>
      </c>
      <c r="AC18" s="9"/>
    </row>
    <row r="19" spans="1:29" ht="18" customHeight="1">
      <c r="A19" s="33">
        <v>16</v>
      </c>
      <c r="B19" s="22" t="s">
        <v>56</v>
      </c>
      <c r="C19" s="22" t="s">
        <v>275</v>
      </c>
      <c r="D19" s="31" t="s">
        <v>57</v>
      </c>
      <c r="E19" s="31" t="s">
        <v>58</v>
      </c>
      <c r="F19" s="6" t="s">
        <v>3</v>
      </c>
      <c r="G19" s="7" t="str">
        <f t="shared" si="0"/>
        <v>ΟΚ</v>
      </c>
      <c r="H19" s="7"/>
      <c r="I19" s="7" t="s">
        <v>3</v>
      </c>
      <c r="J19" s="15"/>
      <c r="K19" s="9">
        <f t="shared" si="13"/>
        <v>0</v>
      </c>
      <c r="L19" s="9">
        <v>15</v>
      </c>
      <c r="M19" s="9">
        <f t="shared" si="2"/>
        <v>105</v>
      </c>
      <c r="N19" s="10"/>
      <c r="O19" s="11">
        <f t="shared" si="14"/>
        <v>0</v>
      </c>
      <c r="P19" s="11"/>
      <c r="Q19" s="11">
        <f t="shared" si="15"/>
        <v>0</v>
      </c>
      <c r="R19" s="9"/>
      <c r="S19" s="9">
        <f t="shared" si="16"/>
        <v>0</v>
      </c>
      <c r="T19" s="9"/>
      <c r="U19" s="9">
        <f t="shared" si="17"/>
        <v>0</v>
      </c>
      <c r="V19" s="9">
        <v>5</v>
      </c>
      <c r="W19" s="9">
        <f t="shared" si="7"/>
        <v>100</v>
      </c>
      <c r="X19" s="9">
        <v>1989</v>
      </c>
      <c r="Y19" s="9">
        <f t="shared" si="8"/>
        <v>29</v>
      </c>
      <c r="Z19" s="9">
        <f t="shared" si="12"/>
        <v>50</v>
      </c>
      <c r="AA19" s="12">
        <f t="shared" si="10"/>
        <v>0</v>
      </c>
      <c r="AB19" s="32">
        <f t="shared" si="11"/>
        <v>255</v>
      </c>
      <c r="AC19" s="9"/>
    </row>
    <row r="20" spans="1:29" s="5" customFormat="1" ht="21" customHeight="1">
      <c r="A20" s="9">
        <v>17</v>
      </c>
      <c r="B20" s="22" t="s">
        <v>107</v>
      </c>
      <c r="C20" s="22" t="s">
        <v>293</v>
      </c>
      <c r="D20" s="31" t="s">
        <v>108</v>
      </c>
      <c r="E20" s="31" t="s">
        <v>109</v>
      </c>
      <c r="F20" s="6" t="s">
        <v>3</v>
      </c>
      <c r="G20" s="7" t="str">
        <f t="shared" si="0"/>
        <v>ΟΚ</v>
      </c>
      <c r="H20" s="7"/>
      <c r="I20" s="7" t="s">
        <v>3</v>
      </c>
      <c r="J20" s="15"/>
      <c r="K20" s="9">
        <f t="shared" si="13"/>
        <v>0</v>
      </c>
      <c r="L20" s="9"/>
      <c r="M20" s="9">
        <f t="shared" si="2"/>
        <v>0</v>
      </c>
      <c r="N20" s="10"/>
      <c r="O20" s="11">
        <f t="shared" si="14"/>
        <v>0</v>
      </c>
      <c r="P20" s="11"/>
      <c r="Q20" s="11">
        <f t="shared" si="15"/>
        <v>0</v>
      </c>
      <c r="R20" s="9" t="s">
        <v>3</v>
      </c>
      <c r="S20" s="9">
        <f t="shared" si="16"/>
        <v>170</v>
      </c>
      <c r="T20" s="9"/>
      <c r="U20" s="9">
        <f t="shared" si="17"/>
        <v>0</v>
      </c>
      <c r="V20" s="9"/>
      <c r="W20" s="9">
        <f t="shared" si="7"/>
        <v>0</v>
      </c>
      <c r="X20" s="9">
        <v>1993</v>
      </c>
      <c r="Y20" s="9">
        <f t="shared" si="8"/>
        <v>25</v>
      </c>
      <c r="Z20" s="9">
        <f t="shared" si="12"/>
        <v>50</v>
      </c>
      <c r="AA20" s="12">
        <f t="shared" si="10"/>
        <v>0</v>
      </c>
      <c r="AB20" s="32">
        <f t="shared" si="11"/>
        <v>220</v>
      </c>
      <c r="AC20" s="9"/>
    </row>
    <row r="21" spans="1:29" ht="18" customHeight="1">
      <c r="A21" s="9">
        <v>18</v>
      </c>
      <c r="B21" s="22" t="s">
        <v>53</v>
      </c>
      <c r="C21" s="22" t="s">
        <v>274</v>
      </c>
      <c r="D21" s="31" t="s">
        <v>54</v>
      </c>
      <c r="E21" s="31" t="s">
        <v>55</v>
      </c>
      <c r="F21" s="6" t="s">
        <v>3</v>
      </c>
      <c r="G21" s="7" t="str">
        <f t="shared" si="0"/>
        <v>ΟΚ</v>
      </c>
      <c r="H21" s="7"/>
      <c r="I21" s="7" t="s">
        <v>3</v>
      </c>
      <c r="J21" s="15"/>
      <c r="K21" s="9">
        <f t="shared" si="13"/>
        <v>0</v>
      </c>
      <c r="L21" s="9"/>
      <c r="M21" s="9">
        <f t="shared" si="2"/>
        <v>0</v>
      </c>
      <c r="N21" s="10"/>
      <c r="O21" s="11">
        <f t="shared" si="14"/>
        <v>0</v>
      </c>
      <c r="P21" s="11"/>
      <c r="Q21" s="11">
        <f t="shared" si="15"/>
        <v>0</v>
      </c>
      <c r="R21" s="9"/>
      <c r="S21" s="9">
        <f t="shared" si="16"/>
        <v>0</v>
      </c>
      <c r="T21" s="9"/>
      <c r="U21" s="9">
        <f t="shared" si="17"/>
        <v>0</v>
      </c>
      <c r="V21" s="9">
        <v>2</v>
      </c>
      <c r="W21" s="9">
        <f t="shared" si="7"/>
        <v>40</v>
      </c>
      <c r="X21" s="9">
        <v>1969</v>
      </c>
      <c r="Y21" s="9">
        <f t="shared" si="8"/>
        <v>49</v>
      </c>
      <c r="Z21" s="9">
        <f t="shared" si="12"/>
        <v>0</v>
      </c>
      <c r="AA21" s="12">
        <f t="shared" si="10"/>
        <v>75</v>
      </c>
      <c r="AB21" s="32">
        <f t="shared" si="11"/>
        <v>115</v>
      </c>
      <c r="AC21" s="9"/>
    </row>
    <row r="22" spans="1:29" ht="18" customHeight="1">
      <c r="A22" s="9">
        <v>19</v>
      </c>
      <c r="B22" s="36" t="s">
        <v>202</v>
      </c>
      <c r="C22" s="36" t="s">
        <v>343</v>
      </c>
      <c r="D22" s="37" t="s">
        <v>203</v>
      </c>
      <c r="E22" s="37" t="s">
        <v>116</v>
      </c>
      <c r="F22" s="38" t="s">
        <v>3</v>
      </c>
      <c r="G22" s="39" t="str">
        <f t="shared" si="0"/>
        <v>ΟΚ</v>
      </c>
      <c r="H22" s="39"/>
      <c r="I22" s="39" t="s">
        <v>3</v>
      </c>
      <c r="J22" s="40"/>
      <c r="K22" s="33">
        <f t="shared" si="13"/>
        <v>0</v>
      </c>
      <c r="L22" s="33"/>
      <c r="M22" s="33">
        <f t="shared" si="2"/>
        <v>0</v>
      </c>
      <c r="N22" s="38"/>
      <c r="O22" s="33">
        <f t="shared" si="14"/>
        <v>0</v>
      </c>
      <c r="P22" s="33"/>
      <c r="Q22" s="33">
        <f t="shared" si="15"/>
        <v>0</v>
      </c>
      <c r="R22" s="33"/>
      <c r="S22" s="33">
        <f t="shared" si="16"/>
        <v>0</v>
      </c>
      <c r="T22" s="33"/>
      <c r="U22" s="33">
        <f t="shared" si="17"/>
        <v>0</v>
      </c>
      <c r="V22" s="33"/>
      <c r="W22" s="33">
        <f t="shared" si="7"/>
        <v>0</v>
      </c>
      <c r="X22" s="33">
        <v>1996</v>
      </c>
      <c r="Y22" s="33">
        <f t="shared" si="8"/>
        <v>22</v>
      </c>
      <c r="Z22" s="33">
        <f t="shared" si="12"/>
        <v>0</v>
      </c>
      <c r="AA22" s="41">
        <f t="shared" si="10"/>
        <v>0</v>
      </c>
      <c r="AB22" s="42">
        <f t="shared" si="11"/>
        <v>0</v>
      </c>
      <c r="AC22" s="36"/>
    </row>
  </sheetData>
  <sheetProtection algorithmName="SHA-512" hashValue="d7b48f40rwxDEIHPb8WNA5e2o1Yk6MxVmkFQo/xJmVH+8p2zPsyN7fJqdDe5Y8o1AKBEOuSrQqdMvH6ObKZWJA==" saltValue="h7j4wTQe35aOvOO0F5A81Q==" spinCount="100000" sheet="1" objects="1" scenarios="1"/>
  <mergeCells count="4">
    <mergeCell ref="A1:E1"/>
    <mergeCell ref="A2:E2"/>
    <mergeCell ref="J2:AA2"/>
    <mergeCell ref="AB2:AB3"/>
  </mergeCells>
  <dataValidations count="6">
    <dataValidation type="whole" allowBlank="1" showInputMessage="1" showErrorMessage="1" errorTitle="ΠΡΟΣΟΧΗ!" error="ΑΠΟ 1 ΕΩΣ 84 ΜΗΝΕΣ" sqref="L4:L22">
      <formula1>1</formula1>
      <formula2>84</formula2>
    </dataValidation>
    <dataValidation type="whole" allowBlank="1" showInputMessage="1" showErrorMessage="1" errorTitle="ΠΡΟΣΟΧΗ!" error="ΑΠΟ 1 ΕΩΣ 24 ΜΗΝΕΣ" sqref="J4:J22">
      <formula1>1</formula1>
      <formula2>24</formula2>
    </dataValidation>
    <dataValidation type="whole" operator="lessThanOrEqual" allowBlank="1" showInputMessage="1" showErrorMessage="1" sqref="N4:N22">
      <formula1>2</formula1>
    </dataValidation>
    <dataValidation type="whole" operator="greaterThan" allowBlank="1" showInputMessage="1" showErrorMessage="1" sqref="P4:P22">
      <formula1>2</formula1>
    </dataValidation>
    <dataValidation type="list" allowBlank="1" showInputMessage="1" showErrorMessage="1" sqref="F4:F22 T4:T22 R4:R22 H4:I22">
      <formula1>#REF!</formula1>
    </dataValidation>
    <dataValidation type="whole" allowBlank="1" showInputMessage="1" showErrorMessage="1" error="ΕΩΣ 48 ΜΗΝΕΣ" sqref="V4:V22">
      <formula1>1</formula1>
      <formula2>8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"/>
  <sheetViews>
    <sheetView tabSelected="1" workbookViewId="0" topLeftCell="A1">
      <pane xSplit="5" topLeftCell="F1" activePane="topRight" state="frozen"/>
      <selection pane="topRight" activeCell="K8" sqref="A1:XFD1048576"/>
    </sheetView>
  </sheetViews>
  <sheetFormatPr defaultColWidth="9.140625" defaultRowHeight="15"/>
  <cols>
    <col min="1" max="1" width="4.8515625" style="43" customWidth="1"/>
    <col min="2" max="3" width="18.8515625" style="43" customWidth="1"/>
    <col min="4" max="4" width="20.28125" style="43" hidden="1" customWidth="1"/>
    <col min="5" max="5" width="20.7109375" style="43" hidden="1" customWidth="1"/>
    <col min="6" max="6" width="21.140625" style="50" customWidth="1"/>
    <col min="7" max="14" width="9.140625" style="43" customWidth="1"/>
    <col min="15" max="15" width="9.140625" style="43" hidden="1" customWidth="1"/>
    <col min="16" max="16384" width="9.140625" style="43" customWidth="1"/>
  </cols>
  <sheetData>
    <row r="1" spans="1:6" ht="48.75" customHeight="1">
      <c r="A1" s="53" t="s">
        <v>384</v>
      </c>
      <c r="B1" s="51"/>
      <c r="C1" s="51"/>
      <c r="D1" s="51"/>
      <c r="E1" s="51"/>
      <c r="F1" s="34"/>
    </row>
    <row r="2" spans="1:6" s="44" customFormat="1" ht="31.5" customHeight="1">
      <c r="A2" s="54" t="s">
        <v>4</v>
      </c>
      <c r="B2" s="55"/>
      <c r="C2" s="55"/>
      <c r="D2" s="55"/>
      <c r="E2" s="55"/>
      <c r="F2" s="21"/>
    </row>
    <row r="3" spans="1:6" s="45" customFormat="1" ht="94.5" customHeight="1">
      <c r="A3" s="22" t="s">
        <v>1</v>
      </c>
      <c r="B3" s="22" t="s">
        <v>20</v>
      </c>
      <c r="C3" s="23" t="s">
        <v>245</v>
      </c>
      <c r="D3" s="23" t="s">
        <v>5</v>
      </c>
      <c r="E3" s="23" t="s">
        <v>6</v>
      </c>
      <c r="F3" s="30" t="s">
        <v>244</v>
      </c>
    </row>
    <row r="4" spans="1:6" ht="29.25" customHeight="1">
      <c r="A4" s="33">
        <v>1</v>
      </c>
      <c r="B4" s="46" t="s">
        <v>257</v>
      </c>
      <c r="C4" s="46" t="s">
        <v>258</v>
      </c>
      <c r="D4" s="33" t="s">
        <v>255</v>
      </c>
      <c r="E4" s="33" t="s">
        <v>256</v>
      </c>
      <c r="F4" s="46" t="s">
        <v>250</v>
      </c>
    </row>
    <row r="5" spans="1:6" s="49" customFormat="1" ht="36.75" customHeight="1">
      <c r="A5" s="47">
        <v>2</v>
      </c>
      <c r="B5" s="48" t="s">
        <v>364</v>
      </c>
      <c r="C5" s="48" t="s">
        <v>326</v>
      </c>
      <c r="D5" s="47" t="s">
        <v>163</v>
      </c>
      <c r="E5" s="47" t="s">
        <v>109</v>
      </c>
      <c r="F5" s="48" t="s">
        <v>365</v>
      </c>
    </row>
    <row r="6" spans="1:6" ht="29.25" customHeight="1">
      <c r="A6" s="33">
        <v>3</v>
      </c>
      <c r="B6" s="46" t="s">
        <v>246</v>
      </c>
      <c r="C6" s="46" t="s">
        <v>247</v>
      </c>
      <c r="D6" s="33" t="s">
        <v>248</v>
      </c>
      <c r="E6" s="33" t="s">
        <v>249</v>
      </c>
      <c r="F6" s="46" t="s">
        <v>250</v>
      </c>
    </row>
    <row r="7" spans="1:6" ht="32.25" customHeight="1">
      <c r="A7" s="33">
        <v>4</v>
      </c>
      <c r="B7" s="46" t="s">
        <v>251</v>
      </c>
      <c r="C7" s="46" t="s">
        <v>252</v>
      </c>
      <c r="D7" s="33" t="s">
        <v>253</v>
      </c>
      <c r="E7" s="33" t="s">
        <v>254</v>
      </c>
      <c r="F7" s="46" t="s">
        <v>250</v>
      </c>
    </row>
    <row r="8" spans="1:6" ht="28.8">
      <c r="A8" s="33">
        <v>5</v>
      </c>
      <c r="B8" s="34" t="s">
        <v>375</v>
      </c>
      <c r="C8" s="34" t="s">
        <v>376</v>
      </c>
      <c r="D8" s="9" t="s">
        <v>377</v>
      </c>
      <c r="E8" s="9" t="s">
        <v>378</v>
      </c>
      <c r="F8" s="46" t="s">
        <v>379</v>
      </c>
    </row>
  </sheetData>
  <sheetProtection algorithmName="SHA-512" hashValue="FIBrJsO94xTVa2N8CcspPGsOFO7hmP0tdwXvGxVaNO29NEAOpnhNN3BlUCByCRguy3tCfAYMMmd1Pl0kxnkaJg==" saltValue="ApTwv6q28B+gnydkYXKf2w==" spinCount="100000" sheet="1" objects="1" scenarios="1"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ΠΙΝΑΚΕΣ ΑΠΟΤΕΛΕΣΜΑΤΩΝ</dc:title>
  <dc:subject>ΥΕ</dc:subject>
  <dc:creator>Γενικο Νοσοκομείο Σαντορίνης</dc:creator>
  <cp:keywords/>
  <dc:description/>
  <cp:lastModifiedBy>Thodoros Aggelopoulos</cp:lastModifiedBy>
  <cp:lastPrinted>2018-12-13T09:01:42Z</cp:lastPrinted>
  <dcterms:created xsi:type="dcterms:W3CDTF">2017-10-23T05:29:48Z</dcterms:created>
  <dcterms:modified xsi:type="dcterms:W3CDTF">2018-12-28T08:54:32Z</dcterms:modified>
  <cp:category>ΒΟΗΘΟΙ ΘΑΛΑΜΟΥ</cp:category>
  <cp:version/>
  <cp:contentType/>
  <cp:contentStatus/>
</cp:coreProperties>
</file>